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mg\Documents\VKR_lokale Daten\Aktivitäten\Vernehmlassung W4\SVGW W4 Druckprüfprotokolle\"/>
    </mc:Choice>
  </mc:AlternateContent>
  <xr:revisionPtr revIDLastSave="0" documentId="13_ncr:1_{4B49FA68-7BFF-4A4A-A2BA-CA331473EF39}" xr6:coauthVersionLast="47" xr6:coauthVersionMax="47" xr10:uidLastSave="{00000000-0000-0000-0000-000000000000}"/>
  <workbookProtection lockStructure="1"/>
  <bookViews>
    <workbookView xWindow="-120" yWindow="-120" windowWidth="38640" windowHeight="15720" xr2:uid="{00000000-000D-0000-FFFF-FFFF00000000}"/>
  </bookViews>
  <sheets>
    <sheet name="Ess press PE" sheetId="4" r:id="rId1"/>
    <sheet name="Tabelle1" sheetId="5" r:id="rId2"/>
  </sheets>
  <definedNames>
    <definedName name="Diamètre_conduite_en_mètre">#REF!</definedName>
    <definedName name="_xlnm.Print_Area" localSheetId="0">'Ess press PE'!$B$3:$AV$68</definedName>
    <definedName name="Longueur_conduite">#REF!</definedName>
    <definedName name="Rayon_conduite">#REF!</definedName>
    <definedName name="Volume_condui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8" i="4" l="1"/>
  <c r="W46" i="4"/>
  <c r="S22" i="4" l="1"/>
  <c r="M44" i="4" l="1"/>
  <c r="N52" i="4"/>
  <c r="O43" i="4"/>
  <c r="T35" i="4"/>
  <c r="BG9" i="4"/>
  <c r="T36" i="4" l="1"/>
  <c r="T37" i="4" s="1"/>
  <c r="N41" i="4" s="1"/>
  <c r="T38" i="4"/>
</calcChain>
</file>

<file path=xl/sharedStrings.xml><?xml version="1.0" encoding="utf-8"?>
<sst xmlns="http://schemas.openxmlformats.org/spreadsheetml/2006/main" count="121" uniqueCount="100">
  <si>
    <t>PN</t>
  </si>
  <si>
    <t>Pab</t>
  </si>
  <si>
    <t>SITUATION</t>
  </si>
  <si>
    <t>Adresse :</t>
  </si>
  <si>
    <t>° C</t>
  </si>
  <si>
    <t>mm</t>
  </si>
  <si>
    <t>(PN</t>
  </si>
  <si>
    <t>)</t>
  </si>
  <si>
    <t>h</t>
  </si>
  <si>
    <t>Druckprüfung gemäss SVGW Richtlinie W4, Druckverlustmethode</t>
  </si>
  <si>
    <t>Datum Druckprüfung :</t>
  </si>
  <si>
    <t>Testabschnitt von :</t>
  </si>
  <si>
    <t>Plan Nr. :</t>
  </si>
  <si>
    <t>Verantwortlich  :</t>
  </si>
  <si>
    <t>Druckzone :</t>
  </si>
  <si>
    <t>nach</t>
  </si>
  <si>
    <t>Wetter :</t>
  </si>
  <si>
    <t>Temperatur :</t>
  </si>
  <si>
    <t>ROHRLEITUNG UND ARMATUREN</t>
  </si>
  <si>
    <t>Rohrhersteller :</t>
  </si>
  <si>
    <t>Totale Länge der Leitung :</t>
  </si>
  <si>
    <t>Länge Prüfabschnitt (L) :</t>
  </si>
  <si>
    <t>Rohrverlegung durch :</t>
  </si>
  <si>
    <t>DRUCKPRÜFUNG FÜR LEITUNGEN AUS POLYETHYLEN (PE)                                           KONTRAKTIONSVERFAHREN</t>
  </si>
  <si>
    <t>Aussendurchmesser</t>
  </si>
  <si>
    <t>m</t>
  </si>
  <si>
    <t>PRÜFUNGSVORBEREITUNGEN</t>
  </si>
  <si>
    <t>Luft komplett aus Testabschnitt entfernen</t>
  </si>
  <si>
    <t>Drucktest gegen geschlossene Ventile vermeiden</t>
  </si>
  <si>
    <t>Manometer wenn möglich am Tiefpunkt platzieren</t>
  </si>
  <si>
    <t>Sicherstellen, dass Prüfabschnitt gesichert ist (Schubsicherung, Widerlager etc.)</t>
  </si>
  <si>
    <t>Die Temperatur des Rohres soll konstant sein, wenn möglich &lt; 20 °C</t>
  </si>
  <si>
    <t>Anzahl geschlosse Ventile</t>
  </si>
  <si>
    <t>(wenn geschlossenes Ventil, STP limitiert auf 16 bar)</t>
  </si>
  <si>
    <t>Wenn Druckstoss berechnet wurde, Wert :</t>
  </si>
  <si>
    <t>bar</t>
  </si>
  <si>
    <t>Systembetriebsdruck (DP)</t>
  </si>
  <si>
    <t>(Dyn. Druck des Netzes)</t>
  </si>
  <si>
    <r>
      <t xml:space="preserve">Höchster Systembetriebsdruck (MDP </t>
    </r>
    <r>
      <rPr>
        <vertAlign val="subscript"/>
        <sz val="10"/>
        <rFont val="Arial"/>
        <family val="2"/>
      </rPr>
      <t>a oder c</t>
    </r>
    <r>
      <rPr>
        <sz val="10"/>
        <rFont val="Arial"/>
        <family val="2"/>
      </rPr>
      <t>) :</t>
    </r>
  </si>
  <si>
    <t>*</t>
  </si>
  <si>
    <t>Systemprüdruck (STP) :</t>
  </si>
  <si>
    <t>STP begrenzt (bei geschloss. Ventilen, max 16 bar) :</t>
  </si>
  <si>
    <t>Druck am höchsten Punkt (1.1 * MDP) :</t>
  </si>
  <si>
    <t>Zeit</t>
  </si>
  <si>
    <t>Druck</t>
  </si>
  <si>
    <t>VORPRÜFUNG</t>
  </si>
  <si>
    <t xml:space="preserve">Druck ansteigen lassen auf STP = </t>
  </si>
  <si>
    <t>bar, in weniger als 10 Minuten, beibehalten während</t>
  </si>
  <si>
    <t>Minuten</t>
  </si>
  <si>
    <t>Ruhepause während  1 Stunde</t>
  </si>
  <si>
    <t>Der Druck muss höher sein als :</t>
  </si>
  <si>
    <t>Druck nach 1 Stunde</t>
  </si>
  <si>
    <t>Druck Anfang Ruhepause</t>
  </si>
  <si>
    <t>HAUPTPRÜFUNG UND DRUCKABFALLPRÜFUNG</t>
  </si>
  <si>
    <r>
      <t>Druck absenken um Δp</t>
    </r>
    <r>
      <rPr>
        <vertAlign val="subscript"/>
        <sz val="10"/>
        <rFont val="Arial"/>
        <family val="2"/>
      </rPr>
      <t>ab</t>
    </r>
    <r>
      <rPr>
        <sz val="10"/>
        <rFont val="Arial"/>
        <family val="2"/>
      </rPr>
      <t xml:space="preserve"> = </t>
    </r>
  </si>
  <si>
    <t>bar, in weniger als 3 Minuten</t>
  </si>
  <si>
    <t>Vor Absenkung</t>
  </si>
  <si>
    <t>Nach Absenkung</t>
  </si>
  <si>
    <r>
      <t>Entnommenes Volumen messen, ΔV</t>
    </r>
    <r>
      <rPr>
        <vertAlign val="subscript"/>
        <sz val="10"/>
        <rFont val="Arial"/>
        <family val="2"/>
      </rPr>
      <t>ab</t>
    </r>
    <r>
      <rPr>
        <sz val="10"/>
        <rFont val="Arial"/>
        <family val="2"/>
      </rPr>
      <t xml:space="preserve"> = </t>
    </r>
  </si>
  <si>
    <r>
      <t>Entnommenes Volumen darf  max. ΔV</t>
    </r>
    <r>
      <rPr>
        <vertAlign val="subscript"/>
        <sz val="10"/>
        <rFont val="Arial"/>
        <family val="2"/>
      </rPr>
      <t>zul</t>
    </r>
    <r>
      <rPr>
        <sz val="10"/>
        <rFont val="Arial"/>
        <family val="2"/>
      </rPr>
      <t>=</t>
    </r>
  </si>
  <si>
    <t>Liter</t>
  </si>
  <si>
    <t>Liter sein</t>
  </si>
  <si>
    <t>10 Minuten</t>
  </si>
  <si>
    <t>20 Minuten</t>
  </si>
  <si>
    <t>30 Minuten</t>
  </si>
  <si>
    <t>(60 Minuten)</t>
  </si>
  <si>
    <t>(90 Minuten)</t>
  </si>
  <si>
    <t>Bemerkungen :</t>
  </si>
  <si>
    <t>Verteiler</t>
  </si>
  <si>
    <t>Klassierung :</t>
  </si>
  <si>
    <t xml:space="preserve">Kopie : </t>
  </si>
  <si>
    <t>Freigabe</t>
  </si>
  <si>
    <t>Visum des Verantwortlichen:</t>
  </si>
  <si>
    <t>Datum :</t>
  </si>
  <si>
    <t>Sonne</t>
  </si>
  <si>
    <t>Bewölkt</t>
  </si>
  <si>
    <t>Bedeckt</t>
  </si>
  <si>
    <t>Regen</t>
  </si>
  <si>
    <t>Schnee</t>
  </si>
  <si>
    <t>Aussendurchm.</t>
  </si>
  <si>
    <t>Druckstoss pauschal festgelegt</t>
  </si>
  <si>
    <t xml:space="preserve"> 1  Minute</t>
  </si>
  <si>
    <t xml:space="preserve"> 5  Minuten</t>
  </si>
  <si>
    <t>Prüfprotokoll</t>
  </si>
  <si>
    <t>Serie/ SDR</t>
  </si>
  <si>
    <t>S 8/ SDR 17</t>
  </si>
  <si>
    <t>S 5/ SDR11</t>
  </si>
  <si>
    <t>S 3.2/ SDR7.4</t>
  </si>
  <si>
    <r>
      <t>V</t>
    </r>
    <r>
      <rPr>
        <vertAlign val="subscript"/>
        <sz val="10"/>
        <rFont val="Arial"/>
        <family val="2"/>
      </rPr>
      <t>k</t>
    </r>
    <r>
      <rPr>
        <sz val="10"/>
        <rFont val="Arial"/>
        <family val="2"/>
      </rPr>
      <t xml:space="preserve"> (S8/SDR17)</t>
    </r>
  </si>
  <si>
    <r>
      <t>V</t>
    </r>
    <r>
      <rPr>
        <vertAlign val="subscript"/>
        <sz val="10"/>
        <rFont val="Arial"/>
        <family val="2"/>
      </rPr>
      <t>k</t>
    </r>
    <r>
      <rPr>
        <sz val="10"/>
        <rFont val="Arial"/>
        <family val="2"/>
      </rPr>
      <t xml:space="preserve"> (S5/SDR11)</t>
    </r>
  </si>
  <si>
    <t>OD</t>
  </si>
  <si>
    <t>April 2025</t>
  </si>
  <si>
    <t>Serie/ SDR :</t>
  </si>
  <si>
    <t>Kontraktionsverfahren Stand 10.04.2024</t>
  </si>
  <si>
    <t>min,</t>
  </si>
  <si>
    <t>min.</t>
  </si>
  <si>
    <t>Hauptprüfung erfolgreich (ankreuzen) :</t>
  </si>
  <si>
    <t>JA</t>
  </si>
  <si>
    <t>NEIN</t>
  </si>
  <si>
    <r>
      <t>V</t>
    </r>
    <r>
      <rPr>
        <vertAlign val="subscript"/>
        <sz val="10"/>
        <rFont val="Arial"/>
        <family val="2"/>
      </rPr>
      <t>k</t>
    </r>
    <r>
      <rPr>
        <sz val="10"/>
        <rFont val="Arial"/>
        <family val="2"/>
      </rPr>
      <t xml:space="preserve"> (S3.2/SDR7.4)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</si>
</sst>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quot;Version du &quot;dd\ mmmm\ yyyy"/>
  </numFmts>
  <fonts count="20" x14ac:knownFonts="1">
    <font>
      <sz val="11"/>
      <color theme="1"/>
      <name val="Calibri"/>
      <family val="2"/>
      <scheme val="minor"/>
    </font>
    <font>
      <sz val="10"/>
      <name val="Arial"/>
      <family val="2"/>
    </font>
    <font>
      <b/>
      <sz val="10"/>
      <color indexed="10"/>
      <name val="Arial"/>
      <family val="2"/>
    </font>
    <font>
      <sz val="10"/>
      <name val="Wingdings 2"/>
      <family val="1"/>
      <charset val="2"/>
    </font>
    <font>
      <sz val="10"/>
      <name val="Arial Black"/>
      <family val="2"/>
    </font>
    <font>
      <b/>
      <sz val="12"/>
      <name val="Arial"/>
      <family val="2"/>
    </font>
    <font>
      <b/>
      <sz val="11"/>
      <name val="Arial"/>
      <family val="2"/>
    </font>
    <font>
      <sz val="8"/>
      <name val="Arial"/>
      <family val="2"/>
    </font>
    <font>
      <sz val="12"/>
      <name val="Arial"/>
      <family val="2"/>
    </font>
    <font>
      <sz val="11"/>
      <name val="Times New Roman"/>
      <family val="1"/>
    </font>
    <font>
      <b/>
      <sz val="10"/>
      <name val="Arial"/>
      <family val="2"/>
    </font>
    <font>
      <i/>
      <sz val="10"/>
      <name val="Arial"/>
      <family val="2"/>
    </font>
    <font>
      <vertAlign val="subscript"/>
      <sz val="10"/>
      <name val="Arial"/>
      <family val="2"/>
    </font>
    <font>
      <i/>
      <sz val="6"/>
      <color indexed="12"/>
      <name val="Arial"/>
      <family val="2"/>
    </font>
    <font>
      <i/>
      <sz val="8"/>
      <color indexed="12"/>
      <name val="Arial"/>
      <family val="2"/>
    </font>
    <font>
      <i/>
      <u/>
      <sz val="6"/>
      <color indexed="12"/>
      <name val="Arial Black"/>
      <family val="2"/>
    </font>
    <font>
      <i/>
      <sz val="8"/>
      <color indexed="12"/>
      <name val="Wingdings 2"/>
      <family val="1"/>
      <charset val="2"/>
    </font>
    <font>
      <sz val="8"/>
      <name val="Wingdings 2"/>
      <family val="1"/>
      <charset val="2"/>
    </font>
    <font>
      <sz val="5"/>
      <name val="Arial"/>
      <family val="2"/>
    </font>
    <font>
      <sz val="8"/>
      <color rgb="FF000000"/>
      <name val="Tahoma"/>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s>
  <cellStyleXfs count="2">
    <xf numFmtId="0" fontId="0" fillId="0" borderId="0"/>
    <xf numFmtId="0" fontId="1" fillId="0" borderId="0"/>
  </cellStyleXfs>
  <cellXfs count="138">
    <xf numFmtId="0" fontId="0" fillId="0" borderId="0" xfId="0"/>
    <xf numFmtId="0" fontId="1" fillId="0" borderId="0" xfId="1"/>
    <xf numFmtId="0" fontId="3" fillId="0" borderId="0" xfId="1" applyFont="1"/>
    <xf numFmtId="0" fontId="1" fillId="3" borderId="1" xfId="1" applyFill="1" applyBorder="1"/>
    <xf numFmtId="0" fontId="1" fillId="3" borderId="2" xfId="1" applyFill="1" applyBorder="1"/>
    <xf numFmtId="0" fontId="1" fillId="3" borderId="5" xfId="1" applyFill="1" applyBorder="1"/>
    <xf numFmtId="0" fontId="1" fillId="3" borderId="6" xfId="1" applyFill="1" applyBorder="1"/>
    <xf numFmtId="0" fontId="1" fillId="3" borderId="0" xfId="1" applyFill="1"/>
    <xf numFmtId="0" fontId="1" fillId="3" borderId="8" xfId="1" applyFill="1" applyBorder="1"/>
    <xf numFmtId="0" fontId="1" fillId="0" borderId="1" xfId="1" applyBorder="1"/>
    <xf numFmtId="0" fontId="1" fillId="0" borderId="2" xfId="1" applyBorder="1"/>
    <xf numFmtId="0" fontId="1" fillId="0" borderId="7" xfId="1" applyBorder="1"/>
    <xf numFmtId="0" fontId="1" fillId="0" borderId="6" xfId="1" applyBorder="1"/>
    <xf numFmtId="0" fontId="1" fillId="0" borderId="8" xfId="1" applyBorder="1"/>
    <xf numFmtId="0" fontId="9" fillId="0" borderId="0" xfId="1" applyFont="1"/>
    <xf numFmtId="0" fontId="1" fillId="0" borderId="0" xfId="1" applyAlignment="1">
      <alignment horizontal="center"/>
    </xf>
    <xf numFmtId="0" fontId="10" fillId="0" borderId="2" xfId="1" applyFont="1" applyBorder="1"/>
    <xf numFmtId="0" fontId="1" fillId="0" borderId="0" xfId="1" applyProtection="1">
      <protection locked="0"/>
    </xf>
    <xf numFmtId="164" fontId="1" fillId="0" borderId="0" xfId="1" applyNumberFormat="1"/>
    <xf numFmtId="0" fontId="1" fillId="0" borderId="0" xfId="1" applyAlignment="1" applyProtection="1">
      <alignment horizontal="center"/>
      <protection locked="0"/>
    </xf>
    <xf numFmtId="0" fontId="1" fillId="0" borderId="9" xfId="1" applyBorder="1"/>
    <xf numFmtId="0" fontId="1" fillId="0" borderId="10" xfId="1" applyBorder="1"/>
    <xf numFmtId="0" fontId="1" fillId="0" borderId="10" xfId="1" applyBorder="1" applyAlignment="1">
      <alignment horizontal="right"/>
    </xf>
    <xf numFmtId="0" fontId="1" fillId="0" borderId="11" xfId="1" applyBorder="1"/>
    <xf numFmtId="0" fontId="1" fillId="0" borderId="4" xfId="1" applyBorder="1"/>
    <xf numFmtId="164" fontId="1" fillId="0" borderId="0" xfId="1" applyNumberFormat="1" applyAlignment="1">
      <alignment horizontal="center"/>
    </xf>
    <xf numFmtId="0" fontId="1" fillId="0" borderId="0" xfId="1" applyAlignment="1">
      <alignment horizontal="left"/>
    </xf>
    <xf numFmtId="0" fontId="11" fillId="0" borderId="0" xfId="1" applyFont="1"/>
    <xf numFmtId="49" fontId="11" fillId="0" borderId="0" xfId="1" applyNumberFormat="1" applyFont="1" applyAlignment="1">
      <alignment horizontal="left"/>
    </xf>
    <xf numFmtId="49" fontId="1" fillId="0" borderId="6" xfId="1" applyNumberFormat="1" applyBorder="1"/>
    <xf numFmtId="49" fontId="1" fillId="0" borderId="0" xfId="1" applyNumberFormat="1"/>
    <xf numFmtId="49" fontId="1" fillId="0" borderId="9" xfId="1" applyNumberFormat="1" applyBorder="1"/>
    <xf numFmtId="0" fontId="10" fillId="0" borderId="0" xfId="1" applyFont="1"/>
    <xf numFmtId="0" fontId="11" fillId="0" borderId="0" xfId="1" applyFont="1" applyAlignment="1">
      <alignment vertical="center" wrapText="1"/>
    </xf>
    <xf numFmtId="49" fontId="1" fillId="0" borderId="6" xfId="1" applyNumberFormat="1" applyBorder="1" applyAlignment="1">
      <alignment horizontal="left"/>
    </xf>
    <xf numFmtId="0" fontId="1" fillId="0" borderId="0" xfId="1" applyAlignment="1">
      <alignment vertical="center"/>
    </xf>
    <xf numFmtId="0" fontId="1" fillId="0" borderId="10" xfId="1" applyBorder="1" applyAlignment="1">
      <alignment vertical="top" wrapText="1"/>
    </xf>
    <xf numFmtId="0" fontId="10" fillId="0" borderId="2" xfId="1" applyFont="1" applyBorder="1" applyAlignment="1">
      <alignment horizontal="left"/>
    </xf>
    <xf numFmtId="0" fontId="3" fillId="0" borderId="9" xfId="1" applyFont="1" applyBorder="1"/>
    <xf numFmtId="0" fontId="13" fillId="0" borderId="4" xfId="1" applyFont="1" applyBorder="1" applyAlignment="1">
      <alignment horizontal="left"/>
    </xf>
    <xf numFmtId="14" fontId="14" fillId="0" borderId="4" xfId="1" applyNumberFormat="1" applyFont="1" applyBorder="1" applyAlignment="1">
      <alignment horizontal="left"/>
    </xf>
    <xf numFmtId="0" fontId="7" fillId="0" borderId="4" xfId="1" applyFont="1" applyBorder="1"/>
    <xf numFmtId="0" fontId="7" fillId="0" borderId="10" xfId="1" applyFont="1" applyBorder="1"/>
    <xf numFmtId="0" fontId="15" fillId="0" borderId="10" xfId="1" applyFont="1" applyBorder="1" applyAlignment="1">
      <alignment horizontal="center"/>
    </xf>
    <xf numFmtId="0" fontId="16" fillId="0" borderId="10" xfId="1" applyFont="1" applyBorder="1" applyAlignment="1">
      <alignment horizontal="right"/>
    </xf>
    <xf numFmtId="0" fontId="7" fillId="0" borderId="0" xfId="1" applyFont="1"/>
    <xf numFmtId="14" fontId="14" fillId="0" borderId="0" xfId="1" applyNumberFormat="1" applyFont="1" applyAlignment="1">
      <alignment horizontal="left"/>
    </xf>
    <xf numFmtId="0" fontId="17" fillId="0" borderId="0" xfId="1" applyFont="1"/>
    <xf numFmtId="0" fontId="2" fillId="4" borderId="0" xfId="1" applyFont="1" applyFill="1"/>
    <xf numFmtId="0" fontId="1" fillId="3" borderId="7" xfId="1" applyFill="1" applyBorder="1"/>
    <xf numFmtId="0" fontId="4" fillId="3" borderId="2" xfId="1" applyFont="1" applyFill="1" applyBorder="1" applyAlignment="1">
      <alignment horizontal="left"/>
    </xf>
    <xf numFmtId="0" fontId="4" fillId="3" borderId="2" xfId="1" applyFont="1" applyFill="1" applyBorder="1" applyAlignment="1">
      <alignment horizontal="center"/>
    </xf>
    <xf numFmtId="0" fontId="4" fillId="3" borderId="0" xfId="1" applyFont="1" applyFill="1" applyAlignment="1">
      <alignment horizontal="center"/>
    </xf>
    <xf numFmtId="0" fontId="4" fillId="3" borderId="2" xfId="1" applyFont="1" applyFill="1" applyBorder="1" applyAlignment="1">
      <alignment horizontal="right"/>
    </xf>
    <xf numFmtId="0" fontId="1" fillId="3" borderId="9" xfId="1" applyFill="1" applyBorder="1"/>
    <xf numFmtId="0" fontId="1" fillId="3" borderId="10" xfId="1" applyFill="1" applyBorder="1"/>
    <xf numFmtId="0" fontId="1" fillId="3" borderId="11" xfId="1" applyFill="1" applyBorder="1"/>
    <xf numFmtId="0" fontId="8" fillId="5" borderId="9" xfId="1" applyFont="1" applyFill="1" applyBorder="1" applyAlignment="1">
      <alignment horizontal="center" vertical="top"/>
    </xf>
    <xf numFmtId="0" fontId="8" fillId="5" borderId="10" xfId="1" applyFont="1" applyFill="1" applyBorder="1" applyAlignment="1">
      <alignment horizontal="center" vertical="top"/>
    </xf>
    <xf numFmtId="0" fontId="8" fillId="5" borderId="11" xfId="1" applyFont="1" applyFill="1" applyBorder="1" applyAlignment="1">
      <alignment horizontal="center" vertical="top"/>
    </xf>
    <xf numFmtId="0" fontId="10" fillId="0" borderId="0" xfId="1" applyFont="1" applyAlignment="1">
      <alignment horizontal="left"/>
    </xf>
    <xf numFmtId="0" fontId="2" fillId="0" borderId="0" xfId="1" applyFont="1"/>
    <xf numFmtId="0" fontId="1" fillId="0" borderId="0" xfId="1" applyAlignment="1" applyProtection="1">
      <alignment vertical="top"/>
      <protection locked="0"/>
    </xf>
    <xf numFmtId="0" fontId="11" fillId="0" borderId="0" xfId="1" applyFont="1" applyAlignment="1">
      <alignment vertical="top" wrapText="1"/>
    </xf>
    <xf numFmtId="0" fontId="11" fillId="0" borderId="0" xfId="1" applyFont="1" applyAlignment="1">
      <alignment horizontal="center" vertical="top" wrapText="1"/>
    </xf>
    <xf numFmtId="0" fontId="18" fillId="0" borderId="4" xfId="1" applyFont="1" applyBorder="1"/>
    <xf numFmtId="2" fontId="1" fillId="2" borderId="3" xfId="1" applyNumberFormat="1" applyFill="1" applyBorder="1" applyAlignment="1" applyProtection="1">
      <alignment horizontal="center"/>
      <protection locked="0"/>
    </xf>
    <xf numFmtId="2" fontId="1" fillId="2" borderId="4" xfId="1" applyNumberFormat="1" applyFill="1" applyBorder="1" applyAlignment="1" applyProtection="1">
      <alignment horizontal="center"/>
      <protection locked="0"/>
    </xf>
    <xf numFmtId="2" fontId="1" fillId="2" borderId="5" xfId="1" applyNumberFormat="1" applyFill="1" applyBorder="1" applyAlignment="1" applyProtection="1">
      <alignment horizontal="center"/>
      <protection locked="0"/>
    </xf>
    <xf numFmtId="0" fontId="11" fillId="0" borderId="0" xfId="1" applyFont="1" applyAlignment="1">
      <alignment horizontal="left" vertical="center" wrapText="1"/>
    </xf>
    <xf numFmtId="2" fontId="1" fillId="0" borderId="0" xfId="1" applyNumberFormat="1" applyAlignment="1">
      <alignment horizontal="center"/>
    </xf>
    <xf numFmtId="0" fontId="10" fillId="0" borderId="1" xfId="1" applyFont="1" applyBorder="1"/>
    <xf numFmtId="0" fontId="1" fillId="0" borderId="0" xfId="1" applyAlignment="1">
      <alignment horizontal="right"/>
    </xf>
    <xf numFmtId="0" fontId="1" fillId="0" borderId="0" xfId="1" applyAlignment="1">
      <alignment vertical="top" wrapText="1"/>
    </xf>
    <xf numFmtId="14" fontId="1" fillId="2" borderId="0" xfId="1" applyNumberFormat="1" applyFill="1" applyAlignment="1" applyProtection="1">
      <alignment horizontal="center" vertical="center"/>
      <protection locked="0"/>
    </xf>
    <xf numFmtId="0" fontId="10" fillId="0" borderId="0" xfId="1" applyFont="1" applyAlignment="1">
      <alignment vertical="center"/>
    </xf>
    <xf numFmtId="0" fontId="10" fillId="0" borderId="0" xfId="1" applyFont="1" applyAlignment="1">
      <alignment horizontal="left" vertical="center"/>
    </xf>
    <xf numFmtId="0" fontId="10" fillId="0" borderId="0" xfId="1" applyFont="1" applyAlignment="1">
      <alignment horizontal="center" vertical="center"/>
      <extLst>
        <ext xmlns:xfpb="http://schemas.microsoft.com/office/spreadsheetml/2022/featurepropertybag" uri="{C7286773-470A-42A8-94C5-96B5CB345126}">
          <xfpb:xfComplement i="0"/>
        </ext>
      </extLst>
    </xf>
    <xf numFmtId="0" fontId="1" fillId="0" borderId="10" xfId="1" applyBorder="1" applyAlignment="1">
      <alignment vertical="center"/>
    </xf>
    <xf numFmtId="14" fontId="1" fillId="2" borderId="12" xfId="1" applyNumberFormat="1" applyFill="1" applyBorder="1" applyAlignment="1" applyProtection="1">
      <alignment horizontal="center" vertical="center"/>
      <protection locked="0"/>
    </xf>
    <xf numFmtId="0" fontId="1" fillId="0" borderId="14" xfId="1" applyBorder="1" applyAlignment="1">
      <alignment horizontal="center"/>
    </xf>
    <xf numFmtId="0" fontId="1" fillId="2" borderId="3" xfId="1" applyFill="1" applyBorder="1" applyAlignment="1" applyProtection="1">
      <alignment horizontal="center"/>
      <protection locked="0"/>
    </xf>
    <xf numFmtId="0" fontId="1" fillId="2" borderId="4" xfId="1" applyFill="1" applyBorder="1" applyAlignment="1" applyProtection="1">
      <alignment horizontal="center"/>
      <protection locked="0"/>
    </xf>
    <xf numFmtId="0" fontId="1" fillId="2" borderId="5" xfId="1" applyFill="1" applyBorder="1" applyAlignment="1" applyProtection="1">
      <alignment horizontal="center"/>
      <protection locked="0"/>
    </xf>
    <xf numFmtId="2" fontId="1" fillId="2" borderId="3" xfId="1" applyNumberFormat="1" applyFill="1" applyBorder="1" applyAlignment="1" applyProtection="1">
      <alignment horizontal="center"/>
      <protection locked="0"/>
    </xf>
    <xf numFmtId="2" fontId="1" fillId="2" borderId="4" xfId="1" applyNumberFormat="1" applyFill="1" applyBorder="1" applyAlignment="1" applyProtection="1">
      <alignment horizontal="center"/>
      <protection locked="0"/>
    </xf>
    <xf numFmtId="2" fontId="1" fillId="2" borderId="5" xfId="1" applyNumberFormat="1" applyFill="1" applyBorder="1" applyAlignment="1" applyProtection="1">
      <alignment horizontal="center"/>
      <protection locked="0"/>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6" fillId="0" borderId="0" xfId="1" applyFont="1" applyAlignment="1">
      <alignment horizontal="center" vertical="center"/>
    </xf>
    <xf numFmtId="0" fontId="6" fillId="5" borderId="1"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5" borderId="0" xfId="1" applyFont="1" applyFill="1" applyAlignment="1">
      <alignment horizontal="center" vertical="center" wrapText="1"/>
    </xf>
    <xf numFmtId="0" fontId="6" fillId="5" borderId="8" xfId="1" applyFont="1" applyFill="1" applyBorder="1" applyAlignment="1">
      <alignment horizontal="center" vertical="center" wrapText="1"/>
    </xf>
    <xf numFmtId="0" fontId="7" fillId="3" borderId="6" xfId="1" applyFont="1" applyFill="1" applyBorder="1"/>
    <xf numFmtId="0" fontId="7" fillId="3" borderId="0" xfId="1" applyFont="1" applyFill="1"/>
    <xf numFmtId="0" fontId="6" fillId="3" borderId="6" xfId="1" applyFont="1" applyFill="1" applyBorder="1" applyAlignment="1">
      <alignment horizontal="center"/>
    </xf>
    <xf numFmtId="0" fontId="6" fillId="3" borderId="0" xfId="1" applyFont="1" applyFill="1" applyAlignment="1">
      <alignment horizontal="center"/>
    </xf>
    <xf numFmtId="0" fontId="6" fillId="3" borderId="8" xfId="1" applyFont="1" applyFill="1" applyBorder="1" applyAlignment="1">
      <alignment horizontal="center"/>
    </xf>
    <xf numFmtId="0" fontId="1" fillId="0" borderId="10" xfId="1" applyBorder="1" applyAlignment="1">
      <alignment horizontal="center"/>
    </xf>
    <xf numFmtId="0" fontId="1" fillId="0" borderId="0" xfId="1" applyAlignment="1" applyProtection="1">
      <alignment horizontal="left"/>
      <protection locked="0"/>
    </xf>
    <xf numFmtId="0" fontId="1" fillId="2" borderId="3" xfId="1" applyFill="1" applyBorder="1" applyProtection="1">
      <protection locked="0"/>
    </xf>
    <xf numFmtId="0" fontId="1" fillId="0" borderId="4" xfId="1" applyBorder="1" applyProtection="1">
      <protection locked="0"/>
    </xf>
    <xf numFmtId="0" fontId="1" fillId="0" borderId="5" xfId="1" applyBorder="1" applyProtection="1">
      <protection locked="0"/>
    </xf>
    <xf numFmtId="0" fontId="1" fillId="2" borderId="1" xfId="1" applyFill="1" applyBorder="1" applyProtection="1">
      <protection locked="0"/>
    </xf>
    <xf numFmtId="0" fontId="1" fillId="0" borderId="2" xfId="1" applyBorder="1" applyProtection="1">
      <protection locked="0"/>
    </xf>
    <xf numFmtId="0" fontId="1" fillId="0" borderId="7" xfId="1" applyBorder="1" applyProtection="1">
      <protection locked="0"/>
    </xf>
    <xf numFmtId="0" fontId="1" fillId="2" borderId="13" xfId="1" applyFill="1" applyBorder="1" applyAlignment="1" applyProtection="1">
      <alignment horizontal="center"/>
      <protection locked="0"/>
    </xf>
    <xf numFmtId="0" fontId="1" fillId="2" borderId="3" xfId="1" applyFill="1" applyBorder="1" applyAlignment="1" applyProtection="1">
      <alignment horizontal="left"/>
      <protection locked="0"/>
    </xf>
    <xf numFmtId="0" fontId="1" fillId="2" borderId="4" xfId="1" applyFill="1" applyBorder="1" applyAlignment="1" applyProtection="1">
      <alignment horizontal="left"/>
      <protection locked="0"/>
    </xf>
    <xf numFmtId="0" fontId="1" fillId="2" borderId="5" xfId="1" applyFill="1" applyBorder="1" applyAlignment="1" applyProtection="1">
      <alignment horizontal="left"/>
      <protection locked="0"/>
    </xf>
    <xf numFmtId="0" fontId="1" fillId="2" borderId="4" xfId="1" applyFill="1" applyBorder="1" applyProtection="1">
      <protection locked="0"/>
    </xf>
    <xf numFmtId="0" fontId="1" fillId="2" borderId="5" xfId="1" applyFill="1" applyBorder="1" applyProtection="1">
      <protection locked="0"/>
    </xf>
    <xf numFmtId="0" fontId="1" fillId="2" borderId="14" xfId="1" applyFill="1" applyBorder="1" applyProtection="1">
      <protection locked="0"/>
    </xf>
    <xf numFmtId="0" fontId="1" fillId="0" borderId="0" xfId="1" applyAlignment="1">
      <alignment horizontal="center"/>
    </xf>
    <xf numFmtId="0" fontId="1" fillId="2" borderId="14" xfId="1" applyFill="1" applyBorder="1" applyAlignment="1" applyProtection="1">
      <alignment horizontal="center"/>
      <protection locked="0"/>
    </xf>
    <xf numFmtId="0" fontId="1" fillId="2" borderId="12" xfId="1" applyFill="1" applyBorder="1" applyAlignment="1" applyProtection="1">
      <alignment horizontal="center"/>
      <protection locked="0"/>
    </xf>
    <xf numFmtId="164" fontId="1" fillId="0" borderId="13" xfId="1" applyNumberFormat="1" applyBorder="1" applyAlignment="1">
      <alignment horizontal="center"/>
    </xf>
    <xf numFmtId="164" fontId="10" fillId="0" borderId="12" xfId="1" applyNumberFormat="1" applyFont="1" applyBorder="1" applyAlignment="1">
      <alignment horizontal="center"/>
    </xf>
    <xf numFmtId="0" fontId="1" fillId="2" borderId="14" xfId="1" applyFill="1" applyBorder="1" applyAlignment="1" applyProtection="1">
      <alignment horizontal="right"/>
      <protection locked="0"/>
    </xf>
    <xf numFmtId="2" fontId="1" fillId="2" borderId="14" xfId="1" applyNumberFormat="1" applyFill="1" applyBorder="1" applyAlignment="1" applyProtection="1">
      <alignment horizontal="center"/>
      <protection locked="0"/>
    </xf>
    <xf numFmtId="164" fontId="1" fillId="0" borderId="0" xfId="1" applyNumberFormat="1" applyAlignment="1">
      <alignment horizontal="center"/>
    </xf>
    <xf numFmtId="0" fontId="10" fillId="0" borderId="10" xfId="1" applyFont="1" applyBorder="1" applyAlignment="1">
      <alignment horizontal="center"/>
    </xf>
    <xf numFmtId="164" fontId="10" fillId="0" borderId="0" xfId="1" applyNumberFormat="1" applyFont="1" applyAlignment="1">
      <alignment horizontal="center"/>
    </xf>
    <xf numFmtId="2" fontId="1" fillId="2" borderId="12" xfId="1" applyNumberFormat="1" applyFill="1" applyBorder="1" applyAlignment="1" applyProtection="1">
      <alignment horizontal="center"/>
      <protection locked="0"/>
    </xf>
    <xf numFmtId="0" fontId="1" fillId="2" borderId="3" xfId="1" applyFill="1" applyBorder="1" applyAlignment="1" applyProtection="1">
      <alignment horizontal="right"/>
      <protection locked="0"/>
    </xf>
    <xf numFmtId="0" fontId="1" fillId="2" borderId="4" xfId="1" applyFill="1" applyBorder="1" applyAlignment="1" applyProtection="1">
      <alignment horizontal="right"/>
      <protection locked="0"/>
    </xf>
    <xf numFmtId="0" fontId="1" fillId="2" borderId="5" xfId="1" applyFill="1" applyBorder="1" applyAlignment="1" applyProtection="1">
      <alignment horizontal="right"/>
      <protection locked="0"/>
    </xf>
    <xf numFmtId="14" fontId="13" fillId="0" borderId="10" xfId="1" applyNumberFormat="1" applyFont="1" applyBorder="1" applyAlignment="1">
      <alignment horizontal="right"/>
    </xf>
    <xf numFmtId="166" fontId="7" fillId="3" borderId="3" xfId="1" quotePrefix="1" applyNumberFormat="1" applyFont="1" applyFill="1" applyBorder="1" applyAlignment="1">
      <alignment horizontal="center"/>
    </xf>
    <xf numFmtId="166" fontId="7" fillId="3" borderId="4" xfId="1" applyNumberFormat="1" applyFont="1" applyFill="1" applyBorder="1" applyAlignment="1">
      <alignment horizontal="center"/>
    </xf>
    <xf numFmtId="165" fontId="1" fillId="0" borderId="15" xfId="1" applyNumberFormat="1" applyFont="1" applyBorder="1" applyAlignment="1">
      <alignment horizontal="center"/>
    </xf>
    <xf numFmtId="0" fontId="1" fillId="0" borderId="0" xfId="1" applyFont="1" applyAlignment="1">
      <alignment horizontal="right"/>
    </xf>
    <xf numFmtId="0" fontId="1" fillId="0" borderId="0" xfId="1" applyFont="1" applyAlignment="1">
      <alignment horizontal="center"/>
    </xf>
    <xf numFmtId="164" fontId="1" fillId="0" borderId="0" xfId="1" applyNumberFormat="1" applyFont="1" applyAlignment="1">
      <alignment horizontal="center"/>
    </xf>
    <xf numFmtId="2" fontId="1" fillId="0" borderId="0" xfId="1" applyNumberFormat="1" applyFont="1" applyAlignment="1">
      <alignment horizontal="center"/>
    </xf>
  </cellXfs>
  <cellStyles count="2">
    <cellStyle name="Normal 2"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Style="combo" dx="16" fmlaLink="$BB$11" fmlaRange="$BC$11:$BC$34" noThreeD="1" sel="19" val="16"/>
</file>

<file path=xl/ctrlProps/ctrlProp5.xml><?xml version="1.0" encoding="utf-8"?>
<formControlPr xmlns="http://schemas.microsoft.com/office/spreadsheetml/2009/9/main" objectType="Drop" dropStyle="combo" dx="16" fmlaRange="$BC$40:$BC$45" noThreeD="1" sel="0" val="0"/>
</file>

<file path=xl/ctrlProps/ctrlProp6.xml><?xml version="1.0" encoding="utf-8"?>
<formControlPr xmlns="http://schemas.microsoft.com/office/spreadsheetml/2009/9/main" objectType="Drop" dropLines="3" dropStyle="combo" dx="16" fmlaLink="$BI$10" fmlaRange="$BJ$10:$BJ$12" noThreeD="1" sel="2"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25400</xdr:colOff>
      <xdr:row>42</xdr:row>
      <xdr:rowOff>41275</xdr:rowOff>
    </xdr:from>
    <xdr:to>
      <xdr:col>24</xdr:col>
      <xdr:colOff>6350</xdr:colOff>
      <xdr:row>43</xdr:row>
      <xdr:rowOff>8467</xdr:rowOff>
    </xdr:to>
    <xdr:sp macro="" textlink="">
      <xdr:nvSpPr>
        <xdr:cNvPr id="5"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3560233" y="8994775"/>
          <a:ext cx="933450" cy="2000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P &gt; 0.8 · STP</a:t>
          </a:r>
        </a:p>
      </xdr:txBody>
    </xdr:sp>
    <xdr:clientData/>
  </xdr:twoCellAnchor>
  <xdr:twoCellAnchor>
    <xdr:from>
      <xdr:col>34</xdr:col>
      <xdr:colOff>161924</xdr:colOff>
      <xdr:row>44</xdr:row>
      <xdr:rowOff>54286</xdr:rowOff>
    </xdr:from>
    <xdr:to>
      <xdr:col>45</xdr:col>
      <xdr:colOff>180975</xdr:colOff>
      <xdr:row>46</xdr:row>
      <xdr:rowOff>102576</xdr:rowOff>
    </xdr:to>
    <xdr:sp macro="" textlink="">
      <xdr:nvSpPr>
        <xdr:cNvPr id="6" name="Text Box 20">
          <a:extLst>
            <a:ext uri="{FF2B5EF4-FFF2-40B4-BE49-F238E27FC236}">
              <a16:creationId xmlns:a16="http://schemas.microsoft.com/office/drawing/2014/main" id="{00000000-0008-0000-0000-000006000000}"/>
            </a:ext>
          </a:extLst>
        </xdr:cNvPr>
        <xdr:cNvSpPr txBox="1">
          <a:spLocks noChangeArrowheads="1"/>
        </xdr:cNvSpPr>
      </xdr:nvSpPr>
      <xdr:spPr bwMode="auto">
        <a:xfrm>
          <a:off x="6565655" y="9315517"/>
          <a:ext cx="2114551" cy="50255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l-GR" sz="1000" b="0" i="0" u="none" strike="noStrike" baseline="0">
              <a:solidFill>
                <a:srgbClr val="000000"/>
              </a:solidFill>
              <a:latin typeface="Arial"/>
              <a:cs typeface="Arial"/>
            </a:rPr>
            <a:t>Δ</a:t>
          </a:r>
          <a:r>
            <a:rPr lang="de-CH" sz="1000" b="0" i="0" u="none" strike="noStrike" baseline="0">
              <a:solidFill>
                <a:srgbClr val="000000"/>
              </a:solidFill>
              <a:latin typeface="Arial"/>
              <a:cs typeface="Arial"/>
            </a:rPr>
            <a:t>p</a:t>
          </a:r>
          <a:r>
            <a:rPr lang="fr-CH" sz="1000" b="0" i="0" u="none" strike="noStrike" baseline="-25000">
              <a:solidFill>
                <a:srgbClr val="000000"/>
              </a:solidFill>
              <a:latin typeface="Arial"/>
              <a:cs typeface="Arial"/>
            </a:rPr>
            <a:t>ab</a:t>
          </a:r>
          <a:r>
            <a:rPr lang="fr-CH" sz="1000" b="0" i="0" u="none" strike="noStrike" baseline="0">
              <a:solidFill>
                <a:srgbClr val="000000"/>
              </a:solidFill>
              <a:latin typeface="Arial"/>
              <a:cs typeface="Arial"/>
            </a:rPr>
            <a:t>: 	PE S8 : 2.0 bar</a:t>
          </a:r>
        </a:p>
        <a:p>
          <a:pPr algn="ctr" rtl="0">
            <a:defRPr sz="1000"/>
          </a:pPr>
          <a:r>
            <a:rPr lang="fr-CH" sz="1000" b="0" i="0" u="none" strike="noStrike" baseline="0">
              <a:solidFill>
                <a:srgbClr val="000000"/>
              </a:solidFill>
              <a:latin typeface="Arial"/>
              <a:cs typeface="Arial"/>
            </a:rPr>
            <a:t>	PE S5 : 3.2 bar</a:t>
          </a:r>
        </a:p>
        <a:p>
          <a:pPr algn="ctr" rtl="0">
            <a:defRPr sz="1000"/>
          </a:pPr>
          <a:r>
            <a:rPr lang="fr-CH" sz="1000" b="0" i="0" u="none" strike="noStrike" baseline="0">
              <a:solidFill>
                <a:srgbClr val="000000"/>
              </a:solidFill>
              <a:latin typeface="Arial"/>
              <a:cs typeface="Arial"/>
            </a:rPr>
            <a:t>	PE S3.2: 5.2 bar</a:t>
          </a:r>
        </a:p>
      </xdr:txBody>
    </xdr:sp>
    <xdr:clientData/>
  </xdr:twoCellAnchor>
  <xdr:twoCellAnchor>
    <xdr:from>
      <xdr:col>14</xdr:col>
      <xdr:colOff>50006</xdr:colOff>
      <xdr:row>48</xdr:row>
      <xdr:rowOff>135731</xdr:rowOff>
    </xdr:from>
    <xdr:to>
      <xdr:col>22</xdr:col>
      <xdr:colOff>145256</xdr:colOff>
      <xdr:row>49</xdr:row>
      <xdr:rowOff>145256</xdr:rowOff>
    </xdr:to>
    <xdr:sp macro="" textlink="">
      <xdr:nvSpPr>
        <xdr:cNvPr id="8" name="Text Box 22">
          <a:extLst>
            <a:ext uri="{FF2B5EF4-FFF2-40B4-BE49-F238E27FC236}">
              <a16:creationId xmlns:a16="http://schemas.microsoft.com/office/drawing/2014/main" id="{00000000-0008-0000-0000-000008000000}"/>
            </a:ext>
          </a:extLst>
        </xdr:cNvPr>
        <xdr:cNvSpPr txBox="1">
          <a:spLocks noChangeArrowheads="1"/>
        </xdr:cNvSpPr>
      </xdr:nvSpPr>
      <xdr:spPr bwMode="auto">
        <a:xfrm>
          <a:off x="2640806" y="10356056"/>
          <a:ext cx="1619250" cy="2381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l-GR" sz="1000" b="0" i="0" u="none" strike="noStrike" baseline="0">
              <a:solidFill>
                <a:srgbClr val="000000"/>
              </a:solidFill>
              <a:latin typeface="Arial"/>
              <a:cs typeface="Arial"/>
            </a:rPr>
            <a:t>Δ</a:t>
          </a:r>
          <a:r>
            <a:rPr lang="fr-CH" sz="1000" b="0" i="0" u="none" strike="noStrike" baseline="0">
              <a:solidFill>
                <a:srgbClr val="000000"/>
              </a:solidFill>
              <a:latin typeface="Arial"/>
              <a:cs typeface="Arial"/>
            </a:rPr>
            <a:t>V</a:t>
          </a:r>
          <a:r>
            <a:rPr lang="fr-CH" sz="1000" b="0" i="0" u="none" strike="noStrike" baseline="-25000">
              <a:solidFill>
                <a:srgbClr val="000000"/>
              </a:solidFill>
              <a:latin typeface="Arial"/>
              <a:cs typeface="Arial"/>
            </a:rPr>
            <a:t>zul</a:t>
          </a:r>
          <a:r>
            <a:rPr lang="fr-CH" sz="1000" b="0" i="0" u="none" strike="noStrike" baseline="0">
              <a:solidFill>
                <a:srgbClr val="000000"/>
              </a:solidFill>
              <a:latin typeface="Arial"/>
              <a:cs typeface="Arial"/>
            </a:rPr>
            <a:t>  [Liter] = V</a:t>
          </a:r>
          <a:r>
            <a:rPr lang="fr-CH" sz="1000" b="0" i="0" u="none" strike="noStrike" baseline="-25000">
              <a:solidFill>
                <a:srgbClr val="000000"/>
              </a:solidFill>
              <a:latin typeface="Arial"/>
              <a:cs typeface="Arial"/>
            </a:rPr>
            <a:t>k</a:t>
          </a:r>
          <a:r>
            <a:rPr lang="fr-CH" sz="1000" b="0" i="0" u="none" strike="noStrike" baseline="0">
              <a:solidFill>
                <a:srgbClr val="000000"/>
              </a:solidFill>
              <a:latin typeface="Arial"/>
              <a:cs typeface="Arial"/>
            </a:rPr>
            <a:t> ·L / 1000</a:t>
          </a:r>
        </a:p>
      </xdr:txBody>
    </xdr:sp>
    <xdr:clientData/>
  </xdr:twoCellAnchor>
  <xdr:twoCellAnchor>
    <xdr:from>
      <xdr:col>31</xdr:col>
      <xdr:colOff>47625</xdr:colOff>
      <xdr:row>17</xdr:row>
      <xdr:rowOff>180975</xdr:rowOff>
    </xdr:from>
    <xdr:to>
      <xdr:col>31</xdr:col>
      <xdr:colOff>114300</xdr:colOff>
      <xdr:row>19</xdr:row>
      <xdr:rowOff>0</xdr:rowOff>
    </xdr:to>
    <xdr:sp macro="" textlink="">
      <xdr:nvSpPr>
        <xdr:cNvPr id="16" name="Line 30">
          <a:extLst>
            <a:ext uri="{FF2B5EF4-FFF2-40B4-BE49-F238E27FC236}">
              <a16:creationId xmlns:a16="http://schemas.microsoft.com/office/drawing/2014/main" id="{00000000-0008-0000-0000-000010000000}"/>
            </a:ext>
          </a:extLst>
        </xdr:cNvPr>
        <xdr:cNvSpPr>
          <a:spLocks noChangeShapeType="1"/>
        </xdr:cNvSpPr>
      </xdr:nvSpPr>
      <xdr:spPr bwMode="auto">
        <a:xfrm>
          <a:off x="5876925" y="3419475"/>
          <a:ext cx="66675" cy="276225"/>
        </a:xfrm>
        <a:prstGeom prst="line">
          <a:avLst/>
        </a:prstGeom>
        <a:noFill/>
        <a:ln w="9525">
          <a:solidFill>
            <a:srgbClr val="000000"/>
          </a:solidFill>
          <a:round/>
          <a:headEnd/>
          <a:tailEnd/>
        </a:ln>
      </xdr:spPr>
    </xdr:sp>
    <xdr:clientData/>
  </xdr:twoCellAnchor>
  <xdr:twoCellAnchor>
    <xdr:from>
      <xdr:col>31</xdr:col>
      <xdr:colOff>123825</xdr:colOff>
      <xdr:row>17</xdr:row>
      <xdr:rowOff>200025</xdr:rowOff>
    </xdr:from>
    <xdr:to>
      <xdr:col>31</xdr:col>
      <xdr:colOff>142875</xdr:colOff>
      <xdr:row>19</xdr:row>
      <xdr:rowOff>9525</xdr:rowOff>
    </xdr:to>
    <xdr:sp macro="" textlink="">
      <xdr:nvSpPr>
        <xdr:cNvPr id="17" name="Line 31">
          <a:extLst>
            <a:ext uri="{FF2B5EF4-FFF2-40B4-BE49-F238E27FC236}">
              <a16:creationId xmlns:a16="http://schemas.microsoft.com/office/drawing/2014/main" id="{00000000-0008-0000-0000-000011000000}"/>
            </a:ext>
          </a:extLst>
        </xdr:cNvPr>
        <xdr:cNvSpPr>
          <a:spLocks noChangeShapeType="1"/>
        </xdr:cNvSpPr>
      </xdr:nvSpPr>
      <xdr:spPr bwMode="auto">
        <a:xfrm flipV="1">
          <a:off x="5953125" y="3438525"/>
          <a:ext cx="19050" cy="266700"/>
        </a:xfrm>
        <a:prstGeom prst="line">
          <a:avLst/>
        </a:prstGeom>
        <a:noFill/>
        <a:ln w="9525">
          <a:solidFill>
            <a:srgbClr val="000000"/>
          </a:solidFill>
          <a:round/>
          <a:headEnd/>
          <a:tailEnd/>
        </a:ln>
      </xdr:spPr>
    </xdr:sp>
    <xdr:clientData/>
  </xdr:twoCellAnchor>
  <xdr:twoCellAnchor>
    <xdr:from>
      <xdr:col>32</xdr:col>
      <xdr:colOff>85725</xdr:colOff>
      <xdr:row>17</xdr:row>
      <xdr:rowOff>171450</xdr:rowOff>
    </xdr:from>
    <xdr:to>
      <xdr:col>32</xdr:col>
      <xdr:colOff>85725</xdr:colOff>
      <xdr:row>19</xdr:row>
      <xdr:rowOff>28575</xdr:rowOff>
    </xdr:to>
    <xdr:sp macro="" textlink="">
      <xdr:nvSpPr>
        <xdr:cNvPr id="19" name="Line 33">
          <a:extLst>
            <a:ext uri="{FF2B5EF4-FFF2-40B4-BE49-F238E27FC236}">
              <a16:creationId xmlns:a16="http://schemas.microsoft.com/office/drawing/2014/main" id="{00000000-0008-0000-0000-000013000000}"/>
            </a:ext>
          </a:extLst>
        </xdr:cNvPr>
        <xdr:cNvSpPr>
          <a:spLocks noChangeShapeType="1"/>
        </xdr:cNvSpPr>
      </xdr:nvSpPr>
      <xdr:spPr bwMode="auto">
        <a:xfrm flipV="1">
          <a:off x="6105525" y="3409950"/>
          <a:ext cx="0" cy="314325"/>
        </a:xfrm>
        <a:prstGeom prst="line">
          <a:avLst/>
        </a:prstGeom>
        <a:noFill/>
        <a:ln w="9525">
          <a:solidFill>
            <a:srgbClr val="000000"/>
          </a:solidFill>
          <a:round/>
          <a:headEnd/>
          <a:tailEnd/>
        </a:ln>
      </xdr:spPr>
    </xdr:sp>
    <xdr:clientData/>
  </xdr:twoCellAnchor>
  <xdr:twoCellAnchor>
    <xdr:from>
      <xdr:col>35</xdr:col>
      <xdr:colOff>152400</xdr:colOff>
      <xdr:row>20</xdr:row>
      <xdr:rowOff>171450</xdr:rowOff>
    </xdr:from>
    <xdr:to>
      <xdr:col>35</xdr:col>
      <xdr:colOff>152400</xdr:colOff>
      <xdr:row>22</xdr:row>
      <xdr:rowOff>95250</xdr:rowOff>
    </xdr:to>
    <xdr:sp macro="" textlink="">
      <xdr:nvSpPr>
        <xdr:cNvPr id="20" name="Line 34">
          <a:extLst>
            <a:ext uri="{FF2B5EF4-FFF2-40B4-BE49-F238E27FC236}">
              <a16:creationId xmlns:a16="http://schemas.microsoft.com/office/drawing/2014/main" id="{00000000-0008-0000-0000-000014000000}"/>
            </a:ext>
          </a:extLst>
        </xdr:cNvPr>
        <xdr:cNvSpPr>
          <a:spLocks noChangeShapeType="1"/>
        </xdr:cNvSpPr>
      </xdr:nvSpPr>
      <xdr:spPr bwMode="auto">
        <a:xfrm flipH="1">
          <a:off x="6743700" y="4095750"/>
          <a:ext cx="0" cy="381000"/>
        </a:xfrm>
        <a:prstGeom prst="line">
          <a:avLst/>
        </a:prstGeom>
        <a:noFill/>
        <a:ln w="9525">
          <a:solidFill>
            <a:srgbClr val="000000"/>
          </a:solidFill>
          <a:round/>
          <a:headEnd/>
          <a:tailEnd/>
        </a:ln>
      </xdr:spPr>
    </xdr:sp>
    <xdr:clientData/>
  </xdr:twoCellAnchor>
  <xdr:twoCellAnchor>
    <xdr:from>
      <xdr:col>41</xdr:col>
      <xdr:colOff>57150</xdr:colOff>
      <xdr:row>20</xdr:row>
      <xdr:rowOff>161925</xdr:rowOff>
    </xdr:from>
    <xdr:to>
      <xdr:col>41</xdr:col>
      <xdr:colOff>57150</xdr:colOff>
      <xdr:row>22</xdr:row>
      <xdr:rowOff>85725</xdr:rowOff>
    </xdr:to>
    <xdr:sp macro="" textlink="">
      <xdr:nvSpPr>
        <xdr:cNvPr id="23" name="Line 37">
          <a:extLst>
            <a:ext uri="{FF2B5EF4-FFF2-40B4-BE49-F238E27FC236}">
              <a16:creationId xmlns:a16="http://schemas.microsoft.com/office/drawing/2014/main" id="{00000000-0008-0000-0000-000017000000}"/>
            </a:ext>
          </a:extLst>
        </xdr:cNvPr>
        <xdr:cNvSpPr>
          <a:spLocks noChangeShapeType="1"/>
        </xdr:cNvSpPr>
      </xdr:nvSpPr>
      <xdr:spPr bwMode="auto">
        <a:xfrm flipH="1">
          <a:off x="7791450" y="4086225"/>
          <a:ext cx="0" cy="381000"/>
        </a:xfrm>
        <a:prstGeom prst="line">
          <a:avLst/>
        </a:prstGeom>
        <a:noFill/>
        <a:ln w="9525">
          <a:solidFill>
            <a:srgbClr val="000000"/>
          </a:solidFill>
          <a:round/>
          <a:headEnd/>
          <a:tailEnd/>
        </a:ln>
      </xdr:spPr>
    </xdr:sp>
    <xdr:clientData/>
  </xdr:twoCellAnchor>
  <xdr:twoCellAnchor>
    <xdr:from>
      <xdr:col>35</xdr:col>
      <xdr:colOff>152400</xdr:colOff>
      <xdr:row>21</xdr:row>
      <xdr:rowOff>171450</xdr:rowOff>
    </xdr:from>
    <xdr:to>
      <xdr:col>37</xdr:col>
      <xdr:colOff>171450</xdr:colOff>
      <xdr:row>22</xdr:row>
      <xdr:rowOff>95250</xdr:rowOff>
    </xdr:to>
    <xdr:sp macro="" textlink="">
      <xdr:nvSpPr>
        <xdr:cNvPr id="26" name="Freeform 40">
          <a:extLst>
            <a:ext uri="{FF2B5EF4-FFF2-40B4-BE49-F238E27FC236}">
              <a16:creationId xmlns:a16="http://schemas.microsoft.com/office/drawing/2014/main" id="{00000000-0008-0000-0000-00001A000000}"/>
            </a:ext>
          </a:extLst>
        </xdr:cNvPr>
        <xdr:cNvSpPr>
          <a:spLocks/>
        </xdr:cNvSpPr>
      </xdr:nvSpPr>
      <xdr:spPr bwMode="auto">
        <a:xfrm>
          <a:off x="6743700" y="4324350"/>
          <a:ext cx="400050" cy="152400"/>
        </a:xfrm>
        <a:custGeom>
          <a:avLst/>
          <a:gdLst/>
          <a:ahLst/>
          <a:cxnLst>
            <a:cxn ang="0">
              <a:pos x="0" y="15"/>
            </a:cxn>
            <a:cxn ang="0">
              <a:pos x="19" y="3"/>
            </a:cxn>
            <a:cxn ang="0">
              <a:pos x="56" y="0"/>
            </a:cxn>
          </a:cxnLst>
          <a:rect l="0" t="0" r="r" b="b"/>
          <a:pathLst>
            <a:path w="56" h="15">
              <a:moveTo>
                <a:pt x="0" y="15"/>
              </a:moveTo>
              <a:cubicBezTo>
                <a:pt x="5" y="10"/>
                <a:pt x="10" y="6"/>
                <a:pt x="19" y="3"/>
              </a:cubicBezTo>
              <a:cubicBezTo>
                <a:pt x="28" y="0"/>
                <a:pt x="42" y="0"/>
                <a:pt x="56" y="0"/>
              </a:cubicBezTo>
            </a:path>
          </a:pathLst>
        </a:custGeom>
        <a:noFill/>
        <a:ln w="9525">
          <a:solidFill>
            <a:srgbClr val="000000"/>
          </a:solidFill>
          <a:round/>
          <a:headEnd/>
          <a:tailEnd/>
        </a:ln>
      </xdr:spPr>
    </xdr:sp>
    <xdr:clientData/>
  </xdr:twoCellAnchor>
  <xdr:twoCellAnchor>
    <xdr:from>
      <xdr:col>35</xdr:col>
      <xdr:colOff>152400</xdr:colOff>
      <xdr:row>22</xdr:row>
      <xdr:rowOff>57150</xdr:rowOff>
    </xdr:from>
    <xdr:to>
      <xdr:col>37</xdr:col>
      <xdr:colOff>171450</xdr:colOff>
      <xdr:row>22</xdr:row>
      <xdr:rowOff>161925</xdr:rowOff>
    </xdr:to>
    <xdr:sp macro="" textlink="">
      <xdr:nvSpPr>
        <xdr:cNvPr id="28" name="Freeform 42">
          <a:extLst>
            <a:ext uri="{FF2B5EF4-FFF2-40B4-BE49-F238E27FC236}">
              <a16:creationId xmlns:a16="http://schemas.microsoft.com/office/drawing/2014/main" id="{00000000-0008-0000-0000-00001C000000}"/>
            </a:ext>
          </a:extLst>
        </xdr:cNvPr>
        <xdr:cNvSpPr>
          <a:spLocks/>
        </xdr:cNvSpPr>
      </xdr:nvSpPr>
      <xdr:spPr bwMode="auto">
        <a:xfrm>
          <a:off x="6743700" y="4438650"/>
          <a:ext cx="400050" cy="104775"/>
        </a:xfrm>
        <a:custGeom>
          <a:avLst/>
          <a:gdLst/>
          <a:ahLst/>
          <a:cxnLst>
            <a:cxn ang="0">
              <a:pos x="0" y="4"/>
            </a:cxn>
            <a:cxn ang="0">
              <a:pos x="11" y="0"/>
            </a:cxn>
            <a:cxn ang="0">
              <a:pos x="17" y="1"/>
            </a:cxn>
            <a:cxn ang="0">
              <a:pos x="33" y="6"/>
            </a:cxn>
            <a:cxn ang="0">
              <a:pos x="58" y="18"/>
            </a:cxn>
          </a:cxnLst>
          <a:rect l="0" t="0" r="r" b="b"/>
          <a:pathLst>
            <a:path w="58" h="18">
              <a:moveTo>
                <a:pt x="0" y="4"/>
              </a:moveTo>
              <a:cubicBezTo>
                <a:pt x="4" y="2"/>
                <a:pt x="8" y="0"/>
                <a:pt x="11" y="0"/>
              </a:cubicBezTo>
              <a:cubicBezTo>
                <a:pt x="14" y="0"/>
                <a:pt x="13" y="0"/>
                <a:pt x="17" y="1"/>
              </a:cubicBezTo>
              <a:cubicBezTo>
                <a:pt x="21" y="2"/>
                <a:pt x="26" y="3"/>
                <a:pt x="33" y="6"/>
              </a:cubicBezTo>
              <a:cubicBezTo>
                <a:pt x="40" y="9"/>
                <a:pt x="49" y="13"/>
                <a:pt x="58" y="18"/>
              </a:cubicBezTo>
            </a:path>
          </a:pathLst>
        </a:custGeom>
        <a:noFill/>
        <a:ln w="9525" cap="flat" cmpd="sng">
          <a:solidFill>
            <a:srgbClr val="000000"/>
          </a:solidFill>
          <a:prstDash val="sysDot"/>
          <a:round/>
          <a:headEnd type="none" w="med" len="med"/>
          <a:tailEnd type="none" w="med" len="med"/>
        </a:ln>
      </xdr:spPr>
    </xdr:sp>
    <xdr:clientData/>
  </xdr:twoCellAnchor>
  <xdr:twoCellAnchor>
    <xdr:from>
      <xdr:col>34</xdr:col>
      <xdr:colOff>19050</xdr:colOff>
      <xdr:row>18</xdr:row>
      <xdr:rowOff>19050</xdr:rowOff>
    </xdr:from>
    <xdr:to>
      <xdr:col>37</xdr:col>
      <xdr:colOff>95250</xdr:colOff>
      <xdr:row>19</xdr:row>
      <xdr:rowOff>66675</xdr:rowOff>
    </xdr:to>
    <xdr:sp macro="" textlink="">
      <xdr:nvSpPr>
        <xdr:cNvPr id="29" name="AutoShape 43">
          <a:extLst>
            <a:ext uri="{FF2B5EF4-FFF2-40B4-BE49-F238E27FC236}">
              <a16:creationId xmlns:a16="http://schemas.microsoft.com/office/drawing/2014/main" id="{00000000-0008-0000-0000-00001D000000}"/>
            </a:ext>
          </a:extLst>
        </xdr:cNvPr>
        <xdr:cNvSpPr>
          <a:spLocks noChangeArrowheads="1"/>
        </xdr:cNvSpPr>
      </xdr:nvSpPr>
      <xdr:spPr bwMode="auto">
        <a:xfrm>
          <a:off x="6419850" y="3486150"/>
          <a:ext cx="647700" cy="276225"/>
        </a:xfrm>
        <a:prstGeom prst="wedgeRoundRectCallout">
          <a:avLst>
            <a:gd name="adj1" fmla="val -72060"/>
            <a:gd name="adj2" fmla="val 94829"/>
            <a:gd name="adj3" fmla="val 16667"/>
          </a:avLst>
        </a:prstGeom>
        <a:solidFill>
          <a:srgbClr val="FFFFFF"/>
        </a:solidFill>
        <a:ln w="3175">
          <a:solidFill>
            <a:srgbClr val="000000"/>
          </a:solidFill>
          <a:miter lim="800000"/>
          <a:headEnd/>
          <a:tailEnd/>
        </a:ln>
      </xdr:spPr>
      <xdr:txBody>
        <a:bodyPr vertOverflow="clip" wrap="square" lIns="27432" tIns="18288" rIns="0" bIns="0" anchor="t" upright="1"/>
        <a:lstStyle/>
        <a:p>
          <a:pPr algn="ctr" rtl="0">
            <a:defRPr sz="1000"/>
          </a:pPr>
          <a:r>
            <a:rPr lang="fr-CH" sz="600" b="0" i="0" u="none" strike="noStrike" baseline="0">
              <a:solidFill>
                <a:srgbClr val="000000"/>
              </a:solidFill>
              <a:latin typeface="Arial"/>
              <a:cs typeface="Arial"/>
            </a:rPr>
            <a:t>Ruhephase</a:t>
          </a:r>
        </a:p>
        <a:p>
          <a:pPr algn="ctr" rtl="0">
            <a:defRPr sz="1000"/>
          </a:pPr>
          <a:r>
            <a:rPr lang="el-GR" sz="600" b="0" i="0" u="none" strike="noStrike" baseline="0">
              <a:solidFill>
                <a:srgbClr val="000000"/>
              </a:solidFill>
              <a:latin typeface="Arial"/>
              <a:cs typeface="Arial"/>
            </a:rPr>
            <a:t>Δ</a:t>
          </a:r>
          <a:r>
            <a:rPr lang="de-CH" sz="600" b="0" i="0" u="none" strike="noStrike" baseline="0">
              <a:solidFill>
                <a:srgbClr val="000000"/>
              </a:solidFill>
              <a:latin typeface="Arial"/>
              <a:cs typeface="Arial"/>
            </a:rPr>
            <a:t>p</a:t>
          </a:r>
          <a:r>
            <a:rPr lang="fr-CH" sz="600" b="0" i="0" u="none" strike="noStrike" baseline="0">
              <a:solidFill>
                <a:srgbClr val="000000"/>
              </a:solidFill>
              <a:latin typeface="Arial"/>
              <a:cs typeface="Arial"/>
            </a:rPr>
            <a:t> &lt; 20% SP</a:t>
          </a:r>
        </a:p>
      </xdr:txBody>
    </xdr:sp>
    <xdr:clientData/>
  </xdr:twoCellAnchor>
  <xdr:twoCellAnchor>
    <xdr:from>
      <xdr:col>36</xdr:col>
      <xdr:colOff>42863</xdr:colOff>
      <xdr:row>20</xdr:row>
      <xdr:rowOff>21981</xdr:rowOff>
    </xdr:from>
    <xdr:to>
      <xdr:col>38</xdr:col>
      <xdr:colOff>161925</xdr:colOff>
      <xdr:row>21</xdr:row>
      <xdr:rowOff>95250</xdr:rowOff>
    </xdr:to>
    <xdr:sp macro="" textlink="">
      <xdr:nvSpPr>
        <xdr:cNvPr id="33" name="AutoShape 47">
          <a:extLst>
            <a:ext uri="{FF2B5EF4-FFF2-40B4-BE49-F238E27FC236}">
              <a16:creationId xmlns:a16="http://schemas.microsoft.com/office/drawing/2014/main" id="{00000000-0008-0000-0000-000021000000}"/>
            </a:ext>
          </a:extLst>
        </xdr:cNvPr>
        <xdr:cNvSpPr>
          <a:spLocks noChangeArrowheads="1"/>
        </xdr:cNvSpPr>
      </xdr:nvSpPr>
      <xdr:spPr bwMode="auto">
        <a:xfrm>
          <a:off x="6827594" y="3934558"/>
          <a:ext cx="500062" cy="300404"/>
        </a:xfrm>
        <a:prstGeom prst="wedgeRoundRectCallout">
          <a:avLst>
            <a:gd name="adj1" fmla="val -52083"/>
            <a:gd name="adj2" fmla="val 110867"/>
            <a:gd name="adj3" fmla="val 16667"/>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r-CH" sz="600" b="0" i="0" u="none" strike="noStrike" baseline="0">
              <a:solidFill>
                <a:srgbClr val="000000"/>
              </a:solidFill>
              <a:latin typeface="Arial"/>
              <a:cs typeface="Arial"/>
            </a:rPr>
            <a:t>Kontraktions- phase</a:t>
          </a:r>
        </a:p>
      </xdr:txBody>
    </xdr:sp>
    <xdr:clientData/>
  </xdr:twoCellAnchor>
  <xdr:twoCellAnchor>
    <xdr:from>
      <xdr:col>38</xdr:col>
      <xdr:colOff>95250</xdr:colOff>
      <xdr:row>21</xdr:row>
      <xdr:rowOff>123825</xdr:rowOff>
    </xdr:from>
    <xdr:to>
      <xdr:col>40</xdr:col>
      <xdr:colOff>161925</xdr:colOff>
      <xdr:row>22</xdr:row>
      <xdr:rowOff>47625</xdr:rowOff>
    </xdr:to>
    <xdr:sp macro="" textlink="">
      <xdr:nvSpPr>
        <xdr:cNvPr id="45" name="AutoShape 59">
          <a:extLst>
            <a:ext uri="{FF2B5EF4-FFF2-40B4-BE49-F238E27FC236}">
              <a16:creationId xmlns:a16="http://schemas.microsoft.com/office/drawing/2014/main" id="{00000000-0008-0000-0000-00002D000000}"/>
            </a:ext>
          </a:extLst>
        </xdr:cNvPr>
        <xdr:cNvSpPr>
          <a:spLocks noChangeArrowheads="1"/>
        </xdr:cNvSpPr>
      </xdr:nvSpPr>
      <xdr:spPr bwMode="auto">
        <a:xfrm>
          <a:off x="7258050" y="4276725"/>
          <a:ext cx="447675" cy="152400"/>
        </a:xfrm>
        <a:prstGeom prst="wedgeEllipseCallout">
          <a:avLst>
            <a:gd name="adj1" fmla="val -73403"/>
            <a:gd name="adj2" fmla="val -18750"/>
          </a:avLst>
        </a:prstGeom>
        <a:solidFill>
          <a:srgbClr val="FFFFFF"/>
        </a:solidFill>
        <a:ln w="3175">
          <a:solidFill>
            <a:srgbClr val="000000"/>
          </a:solidFill>
          <a:miter lim="800000"/>
          <a:headEnd/>
          <a:tailEnd/>
        </a:ln>
      </xdr:spPr>
      <xdr:txBody>
        <a:bodyPr vertOverflow="clip" wrap="square" lIns="27432" tIns="18288" rIns="0" bIns="0" anchor="t" upright="1"/>
        <a:lstStyle/>
        <a:p>
          <a:pPr algn="ctr" rtl="0">
            <a:defRPr sz="1000"/>
          </a:pPr>
          <a:r>
            <a:rPr lang="fr-CH" sz="600" b="0" i="0" u="none" strike="noStrike" baseline="0">
              <a:solidFill>
                <a:srgbClr val="000000"/>
              </a:solidFill>
              <a:latin typeface="Arial"/>
              <a:cs typeface="Arial"/>
            </a:rPr>
            <a:t>dicht</a:t>
          </a:r>
        </a:p>
      </xdr:txBody>
    </xdr:sp>
    <xdr:clientData/>
  </xdr:twoCellAnchor>
  <xdr:twoCellAnchor>
    <xdr:from>
      <xdr:col>33</xdr:col>
      <xdr:colOff>9525</xdr:colOff>
      <xdr:row>29</xdr:row>
      <xdr:rowOff>74083</xdr:rowOff>
    </xdr:from>
    <xdr:to>
      <xdr:col>45</xdr:col>
      <xdr:colOff>191195</xdr:colOff>
      <xdr:row>32</xdr:row>
      <xdr:rowOff>113241</xdr:rowOff>
    </xdr:to>
    <xdr:sp macro="" textlink="">
      <xdr:nvSpPr>
        <xdr:cNvPr id="67" name="Text Box 12">
          <a:extLst>
            <a:ext uri="{FF2B5EF4-FFF2-40B4-BE49-F238E27FC236}">
              <a16:creationId xmlns:a16="http://schemas.microsoft.com/office/drawing/2014/main" id="{00000000-0008-0000-0000-000043000000}"/>
            </a:ext>
          </a:extLst>
        </xdr:cNvPr>
        <xdr:cNvSpPr txBox="1">
          <a:spLocks noChangeArrowheads="1"/>
        </xdr:cNvSpPr>
      </xdr:nvSpPr>
      <xdr:spPr bwMode="auto">
        <a:xfrm>
          <a:off x="6239014" y="6077614"/>
          <a:ext cx="2476013" cy="717032"/>
        </a:xfrm>
        <a:prstGeom prst="rect">
          <a:avLst/>
        </a:prstGeom>
        <a:solidFill>
          <a:srgbClr val="FFFFFF"/>
        </a:solidFill>
        <a:ln w="9525">
          <a:solidFill>
            <a:srgbClr val="000000"/>
          </a:solidFill>
          <a:miter lim="800000"/>
          <a:headEnd/>
          <a:tailEnd/>
        </a:ln>
      </xdr:spPr>
      <xdr:txBody>
        <a:bodyPr vertOverflow="clip" wrap="square" lIns="108000" tIns="22860" rIns="0" bIns="0" anchor="t" upright="1"/>
        <a:lstStyle/>
        <a:p>
          <a:pPr algn="l" rtl="0">
            <a:defRPr sz="1000"/>
          </a:pPr>
          <a:r>
            <a:rPr lang="fr-CH" sz="1000" b="0" i="0" u="none" strike="noStrike" baseline="0">
              <a:solidFill>
                <a:srgbClr val="000000"/>
              </a:solidFill>
              <a:latin typeface="Arial"/>
              <a:cs typeface="Arial"/>
            </a:rPr>
            <a:t>Druckstoss nicht gerechnet :</a:t>
          </a:r>
        </a:p>
        <a:p>
          <a:pPr algn="l" rtl="0">
            <a:defRPr sz="1000"/>
          </a:pPr>
          <a:r>
            <a:rPr lang="fr-CH" sz="1000" b="0" i="0" u="none" strike="noStrike" baseline="0">
              <a:solidFill>
                <a:srgbClr val="000000"/>
              </a:solidFill>
              <a:latin typeface="Arial"/>
              <a:cs typeface="Arial"/>
            </a:rPr>
            <a:t>MPD</a:t>
          </a:r>
          <a:r>
            <a:rPr lang="fr-CH" sz="1050" b="0" i="0" baseline="-25000">
              <a:latin typeface="Arial" pitchFamily="34" charset="0"/>
              <a:ea typeface="+mn-ea"/>
              <a:cs typeface="Arial" pitchFamily="34" charset="0"/>
            </a:rPr>
            <a:t>a</a:t>
          </a:r>
          <a:r>
            <a:rPr lang="fr-CH" sz="1000" b="0" i="0" u="none" strike="noStrike" baseline="0">
              <a:solidFill>
                <a:srgbClr val="000000"/>
              </a:solidFill>
              <a:latin typeface="Arial"/>
              <a:cs typeface="Arial"/>
            </a:rPr>
            <a:t> = DP + 2 bar</a:t>
          </a:r>
        </a:p>
        <a:p>
          <a:pPr algn="l" rtl="0">
            <a:defRPr sz="1000"/>
          </a:pPr>
          <a:r>
            <a:rPr lang="fr-CH" sz="1000" b="0" i="0" u="none" strike="noStrike" baseline="0">
              <a:solidFill>
                <a:srgbClr val="000000"/>
              </a:solidFill>
              <a:latin typeface="Arial"/>
              <a:cs typeface="Arial"/>
            </a:rPr>
            <a:t>STP = MIN (MDP</a:t>
          </a:r>
          <a:r>
            <a:rPr lang="fr-CH" sz="1000" b="0" i="0" u="none" strike="noStrike" baseline="-25000">
              <a:solidFill>
                <a:srgbClr val="000000"/>
              </a:solidFill>
              <a:latin typeface="Arial"/>
              <a:cs typeface="Arial"/>
            </a:rPr>
            <a:t>a</a:t>
          </a:r>
          <a:r>
            <a:rPr lang="fr-CH" sz="1000" b="0" i="0" u="none" strike="noStrike" baseline="0">
              <a:solidFill>
                <a:srgbClr val="000000"/>
              </a:solidFill>
              <a:latin typeface="Arial"/>
              <a:cs typeface="Arial"/>
            </a:rPr>
            <a:t> </a:t>
          </a:r>
          <a:r>
            <a:rPr lang="fr-CH" sz="1000" b="0" i="0" u="none" strike="noStrike" baseline="0">
              <a:solidFill>
                <a:srgbClr val="000000"/>
              </a:solidFill>
              <a:latin typeface="Arial"/>
              <a:cs typeface="Arial"/>
              <a:sym typeface="Symbol"/>
            </a:rPr>
            <a:t>*</a:t>
          </a:r>
          <a:r>
            <a:rPr lang="fr-CH" sz="1000" b="0" i="0" u="none" strike="noStrike" baseline="0">
              <a:solidFill>
                <a:srgbClr val="000000"/>
              </a:solidFill>
              <a:latin typeface="Arial"/>
              <a:cs typeface="Arial"/>
            </a:rPr>
            <a:t> 1.5 ; MDP</a:t>
          </a:r>
          <a:r>
            <a:rPr lang="fr-CH" sz="1000" b="0" i="0" u="none" strike="noStrike" baseline="-25000">
              <a:solidFill>
                <a:srgbClr val="000000"/>
              </a:solidFill>
              <a:latin typeface="Arial"/>
              <a:cs typeface="Arial"/>
            </a:rPr>
            <a:t>a</a:t>
          </a:r>
          <a:r>
            <a:rPr lang="fr-CH" sz="1000" b="0" i="0" u="none" strike="noStrike" baseline="0">
              <a:solidFill>
                <a:srgbClr val="000000"/>
              </a:solidFill>
              <a:latin typeface="Arial"/>
              <a:cs typeface="Arial"/>
            </a:rPr>
            <a:t> + 5 bar)</a:t>
          </a:r>
        </a:p>
        <a:p>
          <a:pPr algn="l" rtl="0">
            <a:defRPr sz="1000"/>
          </a:pPr>
          <a:r>
            <a:rPr lang="fr-CH" sz="1000" b="0" i="0" u="none" strike="noStrike" baseline="0">
              <a:solidFill>
                <a:srgbClr val="000000"/>
              </a:solidFill>
              <a:latin typeface="Arial"/>
              <a:cs typeface="Arial"/>
            </a:rPr>
            <a:t>STP min = 10 bar</a:t>
          </a:r>
        </a:p>
      </xdr:txBody>
    </xdr:sp>
    <xdr:clientData/>
  </xdr:twoCellAnchor>
  <xdr:twoCellAnchor>
    <xdr:from>
      <xdr:col>33</xdr:col>
      <xdr:colOff>9526</xdr:colOff>
      <xdr:row>32</xdr:row>
      <xdr:rowOff>221191</xdr:rowOff>
    </xdr:from>
    <xdr:to>
      <xdr:col>46</xdr:col>
      <xdr:colOff>10429</xdr:colOff>
      <xdr:row>36</xdr:row>
      <xdr:rowOff>64558</xdr:rowOff>
    </xdr:to>
    <xdr:sp macro="" textlink="">
      <xdr:nvSpPr>
        <xdr:cNvPr id="68" name="Text Box 13">
          <a:extLst>
            <a:ext uri="{FF2B5EF4-FFF2-40B4-BE49-F238E27FC236}">
              <a16:creationId xmlns:a16="http://schemas.microsoft.com/office/drawing/2014/main" id="{00000000-0008-0000-0000-000044000000}"/>
            </a:ext>
          </a:extLst>
        </xdr:cNvPr>
        <xdr:cNvSpPr txBox="1">
          <a:spLocks noChangeArrowheads="1"/>
        </xdr:cNvSpPr>
      </xdr:nvSpPr>
      <xdr:spPr bwMode="auto">
        <a:xfrm>
          <a:off x="6239015" y="6902596"/>
          <a:ext cx="2486441" cy="761104"/>
        </a:xfrm>
        <a:prstGeom prst="rect">
          <a:avLst/>
        </a:prstGeom>
        <a:solidFill>
          <a:srgbClr val="FFFFFF"/>
        </a:solidFill>
        <a:ln w="9525">
          <a:solidFill>
            <a:srgbClr val="000000"/>
          </a:solidFill>
          <a:miter lim="800000"/>
          <a:headEnd/>
          <a:tailEnd/>
        </a:ln>
      </xdr:spPr>
      <xdr:txBody>
        <a:bodyPr vertOverflow="clip" wrap="square" lIns="108000" tIns="22860" rIns="0" bIns="0" anchor="t" upright="1"/>
        <a:lstStyle/>
        <a:p>
          <a:pPr algn="l" rtl="0">
            <a:defRPr sz="1000"/>
          </a:pPr>
          <a:r>
            <a:rPr lang="fr-CH" sz="1000" b="0" i="0" u="none" strike="noStrike" baseline="0">
              <a:solidFill>
                <a:srgbClr val="000000"/>
              </a:solidFill>
              <a:latin typeface="Arial"/>
              <a:cs typeface="Arial"/>
            </a:rPr>
            <a:t>Druckstoss berechnet:</a:t>
          </a:r>
        </a:p>
        <a:p>
          <a:pPr algn="l" rtl="0">
            <a:defRPr sz="1000"/>
          </a:pPr>
          <a:r>
            <a:rPr lang="fr-CH" sz="1000" b="0" i="0" u="none" strike="noStrike" baseline="0">
              <a:solidFill>
                <a:srgbClr val="000000"/>
              </a:solidFill>
              <a:latin typeface="Arial"/>
              <a:cs typeface="Arial"/>
            </a:rPr>
            <a:t>MDP</a:t>
          </a:r>
          <a:r>
            <a:rPr lang="fr-CH" sz="1000" b="0" i="0" u="none" strike="noStrike" baseline="-25000">
              <a:solidFill>
                <a:srgbClr val="000000"/>
              </a:solidFill>
              <a:latin typeface="Arial"/>
              <a:cs typeface="Arial"/>
            </a:rPr>
            <a:t>c</a:t>
          </a:r>
          <a:r>
            <a:rPr lang="fr-CH" sz="1000" b="0" i="0" u="none" strike="noStrike" baseline="0">
              <a:solidFill>
                <a:srgbClr val="000000"/>
              </a:solidFill>
              <a:latin typeface="Arial"/>
              <a:cs typeface="Arial"/>
            </a:rPr>
            <a:t> = DP + Druckstoss</a:t>
          </a:r>
        </a:p>
        <a:p>
          <a:pPr algn="l" rtl="0">
            <a:defRPr sz="1000"/>
          </a:pPr>
          <a:r>
            <a:rPr lang="fr-CH" sz="1000" b="0" i="0" u="none" strike="noStrike" baseline="0">
              <a:solidFill>
                <a:srgbClr val="000000"/>
              </a:solidFill>
              <a:latin typeface="Arial"/>
              <a:cs typeface="Arial"/>
            </a:rPr>
            <a:t>STP = MDP</a:t>
          </a:r>
          <a:r>
            <a:rPr lang="fr-CH" sz="1000" b="0" i="0" u="none" strike="noStrike" baseline="-25000">
              <a:solidFill>
                <a:srgbClr val="000000"/>
              </a:solidFill>
              <a:latin typeface="Arial"/>
              <a:cs typeface="Arial"/>
            </a:rPr>
            <a:t>c </a:t>
          </a:r>
          <a:r>
            <a:rPr lang="fr-CH" sz="1000" b="0" i="0" u="none" strike="noStrike" baseline="0">
              <a:solidFill>
                <a:srgbClr val="000000"/>
              </a:solidFill>
              <a:latin typeface="Arial"/>
              <a:cs typeface="Arial"/>
            </a:rPr>
            <a:t> + 1 bar</a:t>
          </a:r>
        </a:p>
        <a:p>
          <a:pPr algn="l" rtl="0">
            <a:defRPr sz="1000"/>
          </a:pPr>
          <a:r>
            <a:rPr lang="fr-CH" sz="1000" b="0" i="0" u="none" strike="noStrike" baseline="0">
              <a:solidFill>
                <a:srgbClr val="000000"/>
              </a:solidFill>
              <a:latin typeface="Arial"/>
              <a:cs typeface="Arial"/>
            </a:rPr>
            <a:t>STP min = 10 bar</a:t>
          </a:r>
        </a:p>
      </xdr:txBody>
    </xdr:sp>
    <xdr:clientData/>
  </xdr:twoCellAnchor>
  <xdr:twoCellAnchor>
    <xdr:from>
      <xdr:col>33</xdr:col>
      <xdr:colOff>6954</xdr:colOff>
      <xdr:row>36</xdr:row>
      <xdr:rowOff>169333</xdr:rowOff>
    </xdr:from>
    <xdr:to>
      <xdr:col>46</xdr:col>
      <xdr:colOff>3478</xdr:colOff>
      <xdr:row>37</xdr:row>
      <xdr:rowOff>117475</xdr:rowOff>
    </xdr:to>
    <xdr:sp macro="" textlink="">
      <xdr:nvSpPr>
        <xdr:cNvPr id="69" name="Text Box 15">
          <a:extLst>
            <a:ext uri="{FF2B5EF4-FFF2-40B4-BE49-F238E27FC236}">
              <a16:creationId xmlns:a16="http://schemas.microsoft.com/office/drawing/2014/main" id="{00000000-0008-0000-0000-000045000000}"/>
            </a:ext>
          </a:extLst>
        </xdr:cNvPr>
        <xdr:cNvSpPr txBox="1">
          <a:spLocks noChangeArrowheads="1"/>
        </xdr:cNvSpPr>
      </xdr:nvSpPr>
      <xdr:spPr bwMode="auto">
        <a:xfrm>
          <a:off x="6236443" y="7768475"/>
          <a:ext cx="2482062" cy="177577"/>
        </a:xfrm>
        <a:prstGeom prst="rect">
          <a:avLst/>
        </a:prstGeom>
        <a:solidFill>
          <a:srgbClr val="FFFFFF"/>
        </a:solidFill>
        <a:ln w="9525">
          <a:solidFill>
            <a:srgbClr val="000000"/>
          </a:solidFill>
          <a:miter lim="800000"/>
          <a:headEnd/>
          <a:tailEnd/>
        </a:ln>
      </xdr:spPr>
      <xdr:txBody>
        <a:bodyPr vertOverflow="clip" wrap="square" lIns="108000" tIns="22860" rIns="0" bIns="0" anchor="t" upright="1"/>
        <a:lstStyle/>
        <a:p>
          <a:pPr algn="l" rtl="0">
            <a:defRPr sz="1000"/>
          </a:pPr>
          <a:r>
            <a:rPr lang="fr-CH" sz="1000" b="0" i="0" u="none" strike="noStrike" baseline="0">
              <a:solidFill>
                <a:srgbClr val="000000"/>
              </a:solidFill>
              <a:latin typeface="Arial"/>
              <a:cs typeface="Arial"/>
            </a:rPr>
            <a:t>Für PE S8, STP max = 12 bar</a:t>
          </a:r>
        </a:p>
      </xdr:txBody>
    </xdr:sp>
    <xdr:clientData/>
  </xdr:twoCellAnchor>
  <xdr:twoCellAnchor>
    <xdr:from>
      <xdr:col>13</xdr:col>
      <xdr:colOff>0</xdr:colOff>
      <xdr:row>59</xdr:row>
      <xdr:rowOff>58615</xdr:rowOff>
    </xdr:from>
    <xdr:to>
      <xdr:col>46</xdr:col>
      <xdr:colOff>2214</xdr:colOff>
      <xdr:row>61</xdr:row>
      <xdr:rowOff>117231</xdr:rowOff>
    </xdr:to>
    <xdr:sp macro="" textlink="">
      <xdr:nvSpPr>
        <xdr:cNvPr id="71" name="Textfeld 70">
          <a:extLst>
            <a:ext uri="{FF2B5EF4-FFF2-40B4-BE49-F238E27FC236}">
              <a16:creationId xmlns:a16="http://schemas.microsoft.com/office/drawing/2014/main" id="{00000000-0008-0000-0000-000047000000}"/>
            </a:ext>
          </a:extLst>
        </xdr:cNvPr>
        <xdr:cNvSpPr txBox="1"/>
      </xdr:nvSpPr>
      <xdr:spPr>
        <a:xfrm>
          <a:off x="2370174" y="12983818"/>
          <a:ext cx="6215616" cy="5237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e-CH"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18</xdr:row>
          <xdr:rowOff>19050</xdr:rowOff>
        </xdr:from>
        <xdr:to>
          <xdr:col>9</xdr:col>
          <xdr:colOff>66675</xdr:colOff>
          <xdr:row>19</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Verlegung im Graben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xdr:row>
          <xdr:rowOff>19050</xdr:rowOff>
        </xdr:from>
        <xdr:to>
          <xdr:col>14</xdr:col>
          <xdr:colOff>66675</xdr:colOff>
          <xdr:row>19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Rohreinzug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19050</xdr:rowOff>
        </xdr:from>
        <xdr:to>
          <xdr:col>23</xdr:col>
          <xdr:colOff>9525</xdr:colOff>
          <xdr:row>19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Berstlining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38100</xdr:rowOff>
        </xdr:from>
        <xdr:to>
          <xdr:col>12</xdr:col>
          <xdr:colOff>152400</xdr:colOff>
          <xdr:row>21</xdr:row>
          <xdr:rowOff>9525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xdr:row>
          <xdr:rowOff>0</xdr:rowOff>
        </xdr:from>
        <xdr:to>
          <xdr:col>33</xdr:col>
          <xdr:colOff>19050</xdr:colOff>
          <xdr:row>14</xdr:row>
          <xdr:rowOff>200025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38100</xdr:rowOff>
        </xdr:from>
        <xdr:to>
          <xdr:col>14</xdr:col>
          <xdr:colOff>142875</xdr:colOff>
          <xdr:row>22</xdr:row>
          <xdr:rowOff>9525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2</xdr:row>
      <xdr:rowOff>76200</xdr:rowOff>
    </xdr:from>
    <xdr:to>
      <xdr:col>6</xdr:col>
      <xdr:colOff>160020</xdr:colOff>
      <xdr:row>3</xdr:row>
      <xdr:rowOff>106680</xdr:rowOff>
    </xdr:to>
    <xdr:pic>
      <xdr:nvPicPr>
        <xdr:cNvPr id="3" name="Grafik 8" descr="Ein Bild, das Logo, Symbol, Grafiken, Schrift enthält.&#10;&#10;Automatisch generierte Beschreibung">
          <a:extLst>
            <a:ext uri="{FF2B5EF4-FFF2-40B4-BE49-F238E27FC236}">
              <a16:creationId xmlns:a16="http://schemas.microsoft.com/office/drawing/2014/main" id="{62A274FF-8F59-4308-AD5D-6AA03FFA51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 y="411480"/>
          <a:ext cx="9753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7620</xdr:colOff>
      <xdr:row>16</xdr:row>
      <xdr:rowOff>47845</xdr:rowOff>
    </xdr:from>
    <xdr:to>
      <xdr:col>46</xdr:col>
      <xdr:colOff>145911</xdr:colOff>
      <xdr:row>24</xdr:row>
      <xdr:rowOff>219472</xdr:rowOff>
    </xdr:to>
    <xdr:pic>
      <xdr:nvPicPr>
        <xdr:cNvPr id="4" name="Grafik 3">
          <a:extLst>
            <a:ext uri="{FF2B5EF4-FFF2-40B4-BE49-F238E27FC236}">
              <a16:creationId xmlns:a16="http://schemas.microsoft.com/office/drawing/2014/main" id="{09886756-0E3A-EC9A-1E73-3E2E0422D240}"/>
            </a:ext>
          </a:extLst>
        </xdr:cNvPr>
        <xdr:cNvPicPr>
          <a:picLocks noChangeAspect="1"/>
        </xdr:cNvPicPr>
      </xdr:nvPicPr>
      <xdr:blipFill>
        <a:blip xmlns:r="http://schemas.openxmlformats.org/officeDocument/2006/relationships" r:embed="rId2"/>
        <a:stretch>
          <a:fillRect/>
        </a:stretch>
      </xdr:blipFill>
      <xdr:spPr>
        <a:xfrm>
          <a:off x="4448928" y="3104705"/>
          <a:ext cx="4280559" cy="2032325"/>
        </a:xfrm>
        <a:prstGeom prst="rect">
          <a:avLst/>
        </a:prstGeom>
      </xdr:spPr>
    </xdr:pic>
    <xdr:clientData/>
  </xdr:twoCellAnchor>
  <xdr:twoCellAnchor editAs="oneCell">
    <xdr:from>
      <xdr:col>3</xdr:col>
      <xdr:colOff>18510</xdr:colOff>
      <xdr:row>45</xdr:row>
      <xdr:rowOff>8987</xdr:rowOff>
    </xdr:from>
    <xdr:to>
      <xdr:col>12</xdr:col>
      <xdr:colOff>152400</xdr:colOff>
      <xdr:row>65</xdr:row>
      <xdr:rowOff>219075</xdr:rowOff>
    </xdr:to>
    <xdr:pic>
      <xdr:nvPicPr>
        <xdr:cNvPr id="7" name="Grafik 6">
          <a:extLst>
            <a:ext uri="{FF2B5EF4-FFF2-40B4-BE49-F238E27FC236}">
              <a16:creationId xmlns:a16="http://schemas.microsoft.com/office/drawing/2014/main" id="{3397D314-E090-8451-67B4-9D029790791A}"/>
            </a:ext>
          </a:extLst>
        </xdr:cNvPr>
        <xdr:cNvPicPr>
          <a:picLocks noChangeAspect="1"/>
        </xdr:cNvPicPr>
      </xdr:nvPicPr>
      <xdr:blipFill>
        <a:blip xmlns:r="http://schemas.openxmlformats.org/officeDocument/2006/relationships" r:embed="rId3"/>
        <a:stretch>
          <a:fillRect/>
        </a:stretch>
      </xdr:blipFill>
      <xdr:spPr>
        <a:xfrm>
          <a:off x="513810" y="9543512"/>
          <a:ext cx="1848390" cy="4610638"/>
        </a:xfrm>
        <a:prstGeom prst="rect">
          <a:avLst/>
        </a:prstGeom>
      </xdr:spPr>
    </xdr:pic>
    <xdr:clientData/>
  </xdr:twoCellAnchor>
  <xdr:oneCellAnchor>
    <xdr:from>
      <xdr:col>50</xdr:col>
      <xdr:colOff>3143250</xdr:colOff>
      <xdr:row>50</xdr:row>
      <xdr:rowOff>19050</xdr:rowOff>
    </xdr:from>
    <xdr:ext cx="184731" cy="264560"/>
    <xdr:sp macro="" textlink="">
      <xdr:nvSpPr>
        <xdr:cNvPr id="9" name="Textfeld 8">
          <a:extLst>
            <a:ext uri="{FF2B5EF4-FFF2-40B4-BE49-F238E27FC236}">
              <a16:creationId xmlns:a16="http://schemas.microsoft.com/office/drawing/2014/main" id="{618D1FE9-A2D5-06B8-6D78-AA13EFD5B591}"/>
            </a:ext>
          </a:extLst>
        </xdr:cNvPr>
        <xdr:cNvSpPr txBox="1"/>
      </xdr:nvSpPr>
      <xdr:spPr>
        <a:xfrm>
          <a:off x="12573000" y="1069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12</xdr:col>
      <xdr:colOff>180975</xdr:colOff>
      <xdr:row>51</xdr:row>
      <xdr:rowOff>219075</xdr:rowOff>
    </xdr:from>
    <xdr:ext cx="3943350" cy="953466"/>
    <xdr:sp macro="" textlink="">
      <xdr:nvSpPr>
        <xdr:cNvPr id="10" name="Textfeld 9">
          <a:extLst>
            <a:ext uri="{FF2B5EF4-FFF2-40B4-BE49-F238E27FC236}">
              <a16:creationId xmlns:a16="http://schemas.microsoft.com/office/drawing/2014/main" id="{F05B4F73-A3E4-5041-BC22-D4C61554B8C1}"/>
            </a:ext>
          </a:extLst>
        </xdr:cNvPr>
        <xdr:cNvSpPr txBox="1"/>
      </xdr:nvSpPr>
      <xdr:spPr>
        <a:xfrm>
          <a:off x="2390775" y="11125200"/>
          <a:ext cx="39433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a:t>Die Leitung wird als dicht betrachtet, wenn sich während der Kontraktionsphase eine steigende Drucklinie zeigt (siehe Grafik oben).  Im Zweifelsfalle kann die Zeit für die Kontraktionsphase bis auf 90 Minuten erhöht werden. Der maximal erlaubte Druck-abfall ist 0.20 bar vom Maximaldruck in der Kontraktionsphase.</a:t>
          </a: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96"/>
  <sheetViews>
    <sheetView tabSelected="1" topLeftCell="A46" zoomScale="130" zoomScaleNormal="130" workbookViewId="0">
      <selection activeCell="BF10" sqref="BF10"/>
    </sheetView>
  </sheetViews>
  <sheetFormatPr baseColWidth="10" defaultColWidth="11.42578125" defaultRowHeight="12.75" x14ac:dyDescent="0.2"/>
  <cols>
    <col min="1" max="1" width="3.7109375" style="1" customWidth="1"/>
    <col min="2" max="2" width="0.85546875" style="1" customWidth="1"/>
    <col min="3" max="47" width="2.85546875" style="1" customWidth="1"/>
    <col min="48" max="48" width="0.85546875" style="1" customWidth="1"/>
    <col min="49" max="50" width="3.7109375" style="2" customWidth="1"/>
    <col min="51" max="51" width="58.7109375" style="1" customWidth="1"/>
    <col min="52" max="54" width="11.42578125" style="1"/>
    <col min="55" max="55" width="14" style="1" customWidth="1"/>
    <col min="56" max="57" width="13.5703125" style="1" bestFit="1" customWidth="1"/>
    <col min="58" max="58" width="15.7109375" style="1" bestFit="1" customWidth="1"/>
    <col min="59" max="61" width="11.42578125" style="1"/>
    <col min="62" max="62" width="13.140625" style="1" bestFit="1" customWidth="1"/>
    <col min="63" max="16384" width="11.42578125" style="1"/>
  </cols>
  <sheetData>
    <row r="1" spans="2:64" x14ac:dyDescent="0.2">
      <c r="R1" s="61"/>
    </row>
    <row r="2" spans="2:64" x14ac:dyDescent="0.2">
      <c r="AB2" s="21"/>
    </row>
    <row r="3" spans="2:64" ht="21" customHeight="1" x14ac:dyDescent="0.3">
      <c r="B3" s="3"/>
      <c r="C3" s="4"/>
      <c r="D3" s="4"/>
      <c r="E3" s="4"/>
      <c r="F3" s="4"/>
      <c r="G3" s="49"/>
      <c r="H3" s="50"/>
      <c r="I3" s="51"/>
      <c r="J3" s="51"/>
      <c r="K3" s="51"/>
      <c r="L3" s="51"/>
      <c r="M3" s="51"/>
      <c r="N3" s="51"/>
      <c r="O3" s="51"/>
      <c r="P3" s="51"/>
      <c r="Q3" s="51"/>
      <c r="R3" s="51"/>
      <c r="S3" s="51"/>
      <c r="T3" s="51"/>
      <c r="U3" s="51"/>
      <c r="V3" s="51"/>
      <c r="W3" s="51"/>
      <c r="X3" s="51"/>
      <c r="Y3" s="51"/>
      <c r="Z3" s="51"/>
      <c r="AA3" s="51"/>
      <c r="AB3" s="52"/>
      <c r="AC3" s="51"/>
      <c r="AD3" s="51"/>
      <c r="AE3" s="51"/>
      <c r="AF3" s="51"/>
      <c r="AG3" s="51"/>
      <c r="AH3" s="51"/>
      <c r="AI3" s="51"/>
      <c r="AJ3" s="51"/>
      <c r="AK3" s="51"/>
      <c r="AL3" s="51"/>
      <c r="AM3" s="4"/>
      <c r="AN3" s="4"/>
      <c r="AO3" s="53"/>
      <c r="AP3" s="87" t="s">
        <v>83</v>
      </c>
      <c r="AQ3" s="88"/>
      <c r="AR3" s="88"/>
      <c r="AS3" s="88"/>
      <c r="AT3" s="88"/>
      <c r="AU3" s="88"/>
      <c r="AV3" s="49"/>
      <c r="AW3" s="1"/>
      <c r="AX3" s="1"/>
    </row>
    <row r="4" spans="2:64" ht="12" customHeight="1" x14ac:dyDescent="0.2">
      <c r="B4" s="54"/>
      <c r="C4" s="55"/>
      <c r="D4" s="55"/>
      <c r="E4" s="55"/>
      <c r="F4" s="55"/>
      <c r="G4" s="56"/>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131" t="s">
        <v>91</v>
      </c>
      <c r="AQ4" s="132"/>
      <c r="AR4" s="132"/>
      <c r="AS4" s="132"/>
      <c r="AT4" s="132"/>
      <c r="AU4" s="132"/>
      <c r="AV4" s="5"/>
      <c r="AW4" s="1"/>
      <c r="AX4" s="1"/>
    </row>
    <row r="5" spans="2:64" ht="10.5" customHeight="1" x14ac:dyDescent="0.2">
      <c r="B5" s="3"/>
      <c r="C5" s="4"/>
      <c r="D5" s="4"/>
      <c r="E5" s="4"/>
      <c r="F5" s="4"/>
      <c r="G5" s="49"/>
      <c r="H5" s="90" t="s">
        <v>23</v>
      </c>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2"/>
      <c r="AP5" s="96"/>
      <c r="AQ5" s="97"/>
      <c r="AR5" s="97"/>
      <c r="AS5" s="97"/>
      <c r="AT5" s="97"/>
      <c r="AU5" s="97"/>
      <c r="AV5" s="8"/>
      <c r="AW5" s="1"/>
      <c r="AX5" s="1"/>
    </row>
    <row r="6" spans="2:64" ht="24" customHeight="1" x14ac:dyDescent="0.25">
      <c r="B6" s="6"/>
      <c r="C6" s="7"/>
      <c r="D6" s="7"/>
      <c r="E6" s="7"/>
      <c r="F6" s="7"/>
      <c r="G6" s="7"/>
      <c r="H6" s="93"/>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5"/>
      <c r="AP6" s="98"/>
      <c r="AQ6" s="99"/>
      <c r="AR6" s="99"/>
      <c r="AS6" s="99"/>
      <c r="AT6" s="99"/>
      <c r="AU6" s="99"/>
      <c r="AV6" s="100"/>
      <c r="AW6" s="1"/>
      <c r="AX6" s="1"/>
    </row>
    <row r="7" spans="2:64" ht="3.95" customHeight="1" x14ac:dyDescent="0.2">
      <c r="B7" s="6"/>
      <c r="C7" s="7"/>
      <c r="D7" s="7"/>
      <c r="E7" s="7"/>
      <c r="F7" s="7"/>
      <c r="G7" s="7"/>
      <c r="H7" s="57"/>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9"/>
      <c r="AP7" s="7"/>
      <c r="AQ7" s="7"/>
      <c r="AR7" s="7"/>
      <c r="AS7" s="7"/>
      <c r="AT7" s="7"/>
      <c r="AU7" s="7"/>
      <c r="AV7" s="8"/>
      <c r="AW7" s="1"/>
      <c r="AX7" s="1"/>
    </row>
    <row r="8" spans="2:64" ht="6.95" customHeight="1" x14ac:dyDescent="0.2">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1"/>
    </row>
    <row r="9" spans="2:64" ht="18" customHeight="1" x14ac:dyDescent="0.25">
      <c r="B9" s="12"/>
      <c r="H9" s="101" t="s">
        <v>9</v>
      </c>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V9" s="13"/>
      <c r="AY9" s="2"/>
      <c r="AZ9" s="14"/>
      <c r="BC9" s="15" t="s">
        <v>79</v>
      </c>
      <c r="BG9" s="15" t="b">
        <f>IF(G22=8,2,IF(G22=5,3))</f>
        <v>0</v>
      </c>
      <c r="BH9" s="15"/>
      <c r="BJ9" s="135" t="s">
        <v>84</v>
      </c>
      <c r="BK9" s="15" t="s">
        <v>0</v>
      </c>
      <c r="BL9" s="15" t="s">
        <v>1</v>
      </c>
    </row>
    <row r="10" spans="2:64" ht="18" customHeight="1" x14ac:dyDescent="0.3">
      <c r="B10" s="12"/>
      <c r="C10" s="9"/>
      <c r="D10" s="16" t="s">
        <v>2</v>
      </c>
      <c r="E10" s="10"/>
      <c r="F10" s="10"/>
      <c r="G10" s="10"/>
      <c r="R10" s="48"/>
      <c r="AP10" s="10"/>
      <c r="AQ10" s="10"/>
      <c r="AR10" s="10"/>
      <c r="AS10" s="10"/>
      <c r="AT10" s="10"/>
      <c r="AU10" s="11"/>
      <c r="AV10" s="13"/>
      <c r="AZ10" s="14"/>
      <c r="BC10" s="15" t="s">
        <v>90</v>
      </c>
      <c r="BD10" s="15" t="s">
        <v>88</v>
      </c>
      <c r="BE10" s="15" t="s">
        <v>89</v>
      </c>
      <c r="BF10" s="135" t="s">
        <v>99</v>
      </c>
      <c r="BG10" s="15"/>
      <c r="BH10" s="15"/>
      <c r="BI10" s="17">
        <v>2</v>
      </c>
      <c r="BJ10" s="135" t="s">
        <v>85</v>
      </c>
      <c r="BK10" s="25">
        <v>10</v>
      </c>
      <c r="BL10" s="25">
        <v>2</v>
      </c>
    </row>
    <row r="11" spans="2:64" ht="18" customHeight="1" x14ac:dyDescent="0.25">
      <c r="B11" s="12"/>
      <c r="C11" s="12"/>
      <c r="K11" s="102"/>
      <c r="L11" s="102"/>
      <c r="M11" s="102"/>
      <c r="N11" s="102"/>
      <c r="O11" s="102"/>
      <c r="P11" s="102"/>
      <c r="Q11" s="102"/>
      <c r="AU11" s="13"/>
      <c r="AV11" s="13"/>
      <c r="AZ11" s="14"/>
      <c r="BB11" s="19">
        <v>19</v>
      </c>
      <c r="BC11" s="15">
        <v>32</v>
      </c>
      <c r="BD11" s="70"/>
      <c r="BE11" s="70">
        <v>1.28</v>
      </c>
      <c r="BF11" s="137">
        <v>0.98784848740658615</v>
      </c>
      <c r="BG11" s="15"/>
      <c r="BH11" s="15"/>
      <c r="BJ11" s="135" t="s">
        <v>86</v>
      </c>
      <c r="BK11" s="25">
        <v>16</v>
      </c>
      <c r="BL11" s="25">
        <v>3.2</v>
      </c>
    </row>
    <row r="12" spans="2:64" ht="18" customHeight="1" x14ac:dyDescent="0.25">
      <c r="B12" s="12"/>
      <c r="C12" s="12"/>
      <c r="D12" s="1" t="s">
        <v>10</v>
      </c>
      <c r="K12" s="103"/>
      <c r="L12" s="104"/>
      <c r="M12" s="104"/>
      <c r="N12" s="104"/>
      <c r="O12" s="104"/>
      <c r="P12" s="104"/>
      <c r="Q12" s="104"/>
      <c r="R12" s="104"/>
      <c r="S12" s="104"/>
      <c r="T12" s="104"/>
      <c r="U12" s="105"/>
      <c r="AA12" s="1" t="s">
        <v>14</v>
      </c>
      <c r="AH12" s="106"/>
      <c r="AI12" s="107"/>
      <c r="AJ12" s="107"/>
      <c r="AK12" s="107"/>
      <c r="AL12" s="107"/>
      <c r="AM12" s="107"/>
      <c r="AN12" s="107"/>
      <c r="AO12" s="107"/>
      <c r="AP12" s="107"/>
      <c r="AQ12" s="107"/>
      <c r="AR12" s="108"/>
      <c r="AU12" s="13"/>
      <c r="AV12" s="13"/>
      <c r="AZ12" s="14"/>
      <c r="BC12" s="15">
        <v>40</v>
      </c>
      <c r="BD12" s="70"/>
      <c r="BE12" s="70">
        <v>1.95</v>
      </c>
      <c r="BF12" s="137">
        <v>1.5572983748701166</v>
      </c>
      <c r="BG12" s="15"/>
      <c r="BH12" s="15"/>
      <c r="BJ12" s="135" t="s">
        <v>87</v>
      </c>
      <c r="BK12" s="135">
        <v>25</v>
      </c>
      <c r="BL12" s="15">
        <v>5.2</v>
      </c>
    </row>
    <row r="13" spans="2:64" ht="18" customHeight="1" x14ac:dyDescent="0.25">
      <c r="B13" s="12"/>
      <c r="C13" s="12"/>
      <c r="D13" s="1" t="s">
        <v>11</v>
      </c>
      <c r="K13" s="103"/>
      <c r="L13" s="104"/>
      <c r="M13" s="104"/>
      <c r="N13" s="104"/>
      <c r="O13" s="104"/>
      <c r="P13" s="104"/>
      <c r="Q13" s="104"/>
      <c r="R13" s="104"/>
      <c r="S13" s="104"/>
      <c r="T13" s="104"/>
      <c r="U13" s="105"/>
      <c r="Y13" s="1" t="s">
        <v>15</v>
      </c>
      <c r="AA13" s="103"/>
      <c r="AB13" s="104"/>
      <c r="AC13" s="104"/>
      <c r="AD13" s="104"/>
      <c r="AE13" s="104"/>
      <c r="AF13" s="104"/>
      <c r="AG13" s="104"/>
      <c r="AH13" s="104"/>
      <c r="AI13" s="104"/>
      <c r="AJ13" s="104"/>
      <c r="AK13" s="104"/>
      <c r="AL13" s="104"/>
      <c r="AM13" s="104"/>
      <c r="AN13" s="104"/>
      <c r="AO13" s="104"/>
      <c r="AP13" s="104"/>
      <c r="AQ13" s="104"/>
      <c r="AR13" s="105"/>
      <c r="AU13" s="13"/>
      <c r="AV13" s="13"/>
      <c r="AW13" s="1"/>
      <c r="AX13" s="1"/>
      <c r="AZ13" s="14"/>
      <c r="BC13" s="15">
        <v>50</v>
      </c>
      <c r="BD13" s="70"/>
      <c r="BE13" s="70">
        <v>3.1</v>
      </c>
      <c r="BF13" s="137">
        <v>2.4324129655703506</v>
      </c>
      <c r="BG13" s="15"/>
      <c r="BH13" s="15"/>
    </row>
    <row r="14" spans="2:64" ht="18" customHeight="1" x14ac:dyDescent="0.25">
      <c r="B14" s="12"/>
      <c r="C14" s="12"/>
      <c r="D14" s="1" t="s">
        <v>12</v>
      </c>
      <c r="K14" s="103"/>
      <c r="L14" s="104"/>
      <c r="M14" s="104"/>
      <c r="N14" s="104"/>
      <c r="O14" s="104"/>
      <c r="P14" s="104"/>
      <c r="Q14" s="104"/>
      <c r="R14" s="104"/>
      <c r="S14" s="104"/>
      <c r="T14" s="104"/>
      <c r="U14" s="105"/>
      <c r="W14" s="1" t="s">
        <v>3</v>
      </c>
      <c r="AA14" s="103"/>
      <c r="AB14" s="104"/>
      <c r="AC14" s="104"/>
      <c r="AD14" s="104"/>
      <c r="AE14" s="104"/>
      <c r="AF14" s="104"/>
      <c r="AG14" s="104"/>
      <c r="AH14" s="104"/>
      <c r="AI14" s="104"/>
      <c r="AJ14" s="104"/>
      <c r="AK14" s="104"/>
      <c r="AL14" s="104"/>
      <c r="AM14" s="104"/>
      <c r="AN14" s="104"/>
      <c r="AO14" s="104"/>
      <c r="AP14" s="104"/>
      <c r="AQ14" s="104"/>
      <c r="AR14" s="105"/>
      <c r="AU14" s="13"/>
      <c r="AV14" s="13"/>
      <c r="AW14" s="1"/>
      <c r="AX14" s="1"/>
      <c r="AZ14" s="14"/>
      <c r="BC14" s="15">
        <v>63</v>
      </c>
      <c r="BD14" s="70"/>
      <c r="BE14" s="70">
        <v>4.95</v>
      </c>
      <c r="BF14" s="137">
        <v>3.9722615101214522</v>
      </c>
      <c r="BG14" s="15"/>
      <c r="BH14" s="15"/>
    </row>
    <row r="15" spans="2:64" ht="18" customHeight="1" x14ac:dyDescent="0.25">
      <c r="B15" s="12"/>
      <c r="C15" s="20"/>
      <c r="D15" s="21" t="s">
        <v>13</v>
      </c>
      <c r="E15" s="21"/>
      <c r="F15" s="21"/>
      <c r="G15" s="21"/>
      <c r="H15" s="21"/>
      <c r="I15" s="21"/>
      <c r="J15" s="21"/>
      <c r="K15" s="110"/>
      <c r="L15" s="111"/>
      <c r="M15" s="111"/>
      <c r="N15" s="111"/>
      <c r="O15" s="111"/>
      <c r="P15" s="111"/>
      <c r="Q15" s="111"/>
      <c r="R15" s="111"/>
      <c r="S15" s="111"/>
      <c r="T15" s="111"/>
      <c r="U15" s="112"/>
      <c r="V15" s="21"/>
      <c r="W15" s="21" t="s">
        <v>16</v>
      </c>
      <c r="X15" s="21"/>
      <c r="Y15" s="21"/>
      <c r="Z15" s="21"/>
      <c r="AA15" s="21"/>
      <c r="AB15" s="21"/>
      <c r="AC15" s="21"/>
      <c r="AD15" s="21"/>
      <c r="AE15" s="21"/>
      <c r="AF15" s="21"/>
      <c r="AG15" s="21"/>
      <c r="AH15" s="21"/>
      <c r="AI15" s="21"/>
      <c r="AJ15" s="21"/>
      <c r="AK15" s="21" t="s">
        <v>17</v>
      </c>
      <c r="AL15" s="21"/>
      <c r="AM15" s="21"/>
      <c r="AN15" s="21"/>
      <c r="AO15" s="22"/>
      <c r="AP15" s="21"/>
      <c r="AQ15" s="81"/>
      <c r="AR15" s="83"/>
      <c r="AS15" s="21" t="s">
        <v>4</v>
      </c>
      <c r="AT15" s="21"/>
      <c r="AU15" s="23"/>
      <c r="AV15" s="13"/>
      <c r="AW15" s="1"/>
      <c r="AX15" s="1"/>
      <c r="AZ15" s="14"/>
      <c r="BC15" s="15">
        <v>75</v>
      </c>
      <c r="BD15" s="70">
        <v>8.3000000000000007</v>
      </c>
      <c r="BE15" s="70">
        <v>7.22</v>
      </c>
      <c r="BF15" s="137">
        <v>5.5805800884004171</v>
      </c>
      <c r="BG15" s="15"/>
      <c r="BH15" s="15"/>
    </row>
    <row r="16" spans="2:64" ht="8.1" customHeight="1" x14ac:dyDescent="0.25">
      <c r="B16" s="12"/>
      <c r="K16" s="15"/>
      <c r="L16" s="15"/>
      <c r="AB16" s="24"/>
      <c r="AC16" s="24"/>
      <c r="AD16" s="24"/>
      <c r="AE16" s="24"/>
      <c r="AF16" s="24"/>
      <c r="AG16" s="24"/>
      <c r="AH16" s="24"/>
      <c r="AI16" s="24"/>
      <c r="AJ16" s="24"/>
      <c r="AK16" s="24"/>
      <c r="AL16" s="24"/>
      <c r="AM16" s="24"/>
      <c r="AN16" s="24"/>
      <c r="AO16" s="24"/>
      <c r="AP16" s="24"/>
      <c r="AQ16" s="24"/>
      <c r="AR16" s="24"/>
      <c r="AS16" s="24"/>
      <c r="AT16" s="24"/>
      <c r="AU16" s="24"/>
      <c r="AV16" s="13"/>
      <c r="AW16" s="1"/>
      <c r="AX16" s="1"/>
      <c r="AZ16" s="14"/>
      <c r="BC16" s="15">
        <v>90</v>
      </c>
      <c r="BD16" s="70">
        <v>12.01</v>
      </c>
      <c r="BE16" s="70">
        <v>10.35</v>
      </c>
      <c r="BF16" s="137">
        <v>8.1426013031568267</v>
      </c>
      <c r="BG16" s="15"/>
      <c r="BH16" s="15"/>
    </row>
    <row r="17" spans="2:65" ht="18" customHeight="1" x14ac:dyDescent="0.25">
      <c r="B17" s="12"/>
      <c r="C17" s="9"/>
      <c r="D17" s="16" t="s">
        <v>18</v>
      </c>
      <c r="E17" s="10"/>
      <c r="F17" s="10"/>
      <c r="G17" s="10"/>
      <c r="H17" s="10"/>
      <c r="I17" s="10"/>
      <c r="J17" s="10"/>
      <c r="K17" s="10"/>
      <c r="L17" s="10"/>
      <c r="M17" s="10"/>
      <c r="N17" s="10"/>
      <c r="O17" s="10"/>
      <c r="P17" s="10"/>
      <c r="Q17" s="10"/>
      <c r="R17" s="10"/>
      <c r="S17" s="10"/>
      <c r="T17" s="10"/>
      <c r="U17" s="10"/>
      <c r="V17" s="10"/>
      <c r="W17" s="10"/>
      <c r="X17" s="11"/>
      <c r="Y17" s="9"/>
      <c r="Z17" s="10"/>
      <c r="AA17" s="10"/>
      <c r="AB17" s="10"/>
      <c r="AC17" s="10"/>
      <c r="AD17" s="10"/>
      <c r="AE17" s="10"/>
      <c r="AF17" s="10"/>
      <c r="AG17" s="10"/>
      <c r="AH17" s="10"/>
      <c r="AI17" s="10"/>
      <c r="AJ17" s="10"/>
      <c r="AK17" s="10"/>
      <c r="AL17" s="10"/>
      <c r="AM17" s="10"/>
      <c r="AN17" s="10"/>
      <c r="AO17" s="10"/>
      <c r="AP17" s="10"/>
      <c r="AQ17" s="10"/>
      <c r="AR17" s="10"/>
      <c r="AS17" s="10"/>
      <c r="AT17" s="10"/>
      <c r="AU17" s="11"/>
      <c r="AV17" s="13"/>
      <c r="AW17" s="1"/>
      <c r="AX17" s="1"/>
      <c r="AZ17" s="14"/>
      <c r="BC17" s="15">
        <v>110</v>
      </c>
      <c r="BD17" s="70">
        <v>18.02</v>
      </c>
      <c r="BE17" s="70">
        <v>15.57</v>
      </c>
      <c r="BF17" s="137">
        <v>12.088366089665657</v>
      </c>
      <c r="BG17" s="15"/>
      <c r="BH17" s="15"/>
    </row>
    <row r="18" spans="2:65" ht="18" customHeight="1" x14ac:dyDescent="0.25">
      <c r="B18" s="12"/>
      <c r="C18" s="12"/>
      <c r="D18" s="1" t="s">
        <v>22</v>
      </c>
      <c r="O18" s="103"/>
      <c r="P18" s="113"/>
      <c r="Q18" s="113"/>
      <c r="R18" s="113"/>
      <c r="S18" s="113"/>
      <c r="T18" s="113"/>
      <c r="U18" s="113"/>
      <c r="V18" s="113"/>
      <c r="W18" s="114"/>
      <c r="X18" s="13"/>
      <c r="Y18" s="12"/>
      <c r="AU18" s="13"/>
      <c r="AV18" s="13"/>
      <c r="AW18" s="1"/>
      <c r="AX18" s="1"/>
      <c r="AZ18" s="14"/>
      <c r="BC18" s="15">
        <v>125</v>
      </c>
      <c r="BD18" s="70">
        <v>23.76</v>
      </c>
      <c r="BE18" s="70">
        <v>20.04</v>
      </c>
      <c r="BF18" s="137">
        <v>15.745660837749437</v>
      </c>
      <c r="BG18" s="15"/>
      <c r="BH18" s="15"/>
      <c r="BI18" s="1" t="s">
        <v>44</v>
      </c>
      <c r="BJ18" s="15"/>
      <c r="BK18" s="25"/>
      <c r="BL18" s="25"/>
      <c r="BM18" s="15"/>
    </row>
    <row r="19" spans="2:65" ht="18" customHeight="1" x14ac:dyDescent="0.25">
      <c r="B19" s="12"/>
      <c r="C19" s="12"/>
      <c r="X19" s="13"/>
      <c r="Y19" s="12"/>
      <c r="AU19" s="13"/>
      <c r="AV19" s="13"/>
      <c r="AW19" s="1"/>
      <c r="AX19" s="1"/>
      <c r="AZ19" s="14"/>
      <c r="BC19" s="15">
        <v>140</v>
      </c>
      <c r="BD19" s="70">
        <v>29.81</v>
      </c>
      <c r="BE19" s="70">
        <v>25.39</v>
      </c>
      <c r="BF19" s="137">
        <v>19.674043032319588</v>
      </c>
      <c r="BG19" s="15"/>
      <c r="BH19" s="15"/>
      <c r="BI19" s="1" t="s">
        <v>80</v>
      </c>
      <c r="BJ19" s="15"/>
      <c r="BK19" s="25"/>
      <c r="BL19" s="25">
        <v>2</v>
      </c>
      <c r="BM19" s="26" t="s">
        <v>35</v>
      </c>
    </row>
    <row r="20" spans="2:65" ht="18" customHeight="1" x14ac:dyDescent="0.25">
      <c r="B20" s="12"/>
      <c r="C20" s="12"/>
      <c r="D20" s="1" t="s">
        <v>19</v>
      </c>
      <c r="J20" s="115"/>
      <c r="K20" s="115"/>
      <c r="L20" s="115"/>
      <c r="M20" s="115"/>
      <c r="N20" s="115"/>
      <c r="O20" s="115"/>
      <c r="P20" s="115"/>
      <c r="X20" s="13"/>
      <c r="Y20" s="12"/>
      <c r="AU20" s="13"/>
      <c r="AV20" s="13"/>
      <c r="AW20" s="1"/>
      <c r="AX20" s="1"/>
      <c r="AZ20" s="14"/>
      <c r="BC20" s="15">
        <v>160</v>
      </c>
      <c r="BD20" s="70">
        <v>38.93</v>
      </c>
      <c r="BE20" s="70">
        <v>32.9</v>
      </c>
      <c r="BF20" s="137">
        <v>25.833233596744293</v>
      </c>
      <c r="BG20" s="15"/>
      <c r="BH20" s="15"/>
      <c r="BK20" s="18"/>
      <c r="BL20" s="25"/>
      <c r="BM20" s="26"/>
    </row>
    <row r="21" spans="2:65" ht="18" customHeight="1" x14ac:dyDescent="0.25">
      <c r="B21" s="12"/>
      <c r="C21" s="12"/>
      <c r="D21" s="1" t="s">
        <v>24</v>
      </c>
      <c r="J21" s="15"/>
      <c r="K21" s="15"/>
      <c r="N21" s="1" t="s">
        <v>5</v>
      </c>
      <c r="X21" s="13"/>
      <c r="Y21" s="12"/>
      <c r="AU21" s="13"/>
      <c r="AV21" s="13"/>
      <c r="AW21" s="1"/>
      <c r="AX21" s="1"/>
      <c r="AZ21" s="14"/>
      <c r="BC21" s="15">
        <v>180</v>
      </c>
      <c r="BD21" s="70">
        <v>49.26</v>
      </c>
      <c r="BE21" s="70">
        <v>41.79</v>
      </c>
      <c r="BF21" s="137">
        <v>32.830302470541085</v>
      </c>
      <c r="BG21" s="15"/>
      <c r="BH21" s="15"/>
      <c r="BL21" s="25"/>
      <c r="BM21" s="26"/>
    </row>
    <row r="22" spans="2:65" ht="18" customHeight="1" x14ac:dyDescent="0.25">
      <c r="B22" s="12"/>
      <c r="C22" s="12"/>
      <c r="D22" s="1" t="s">
        <v>92</v>
      </c>
      <c r="G22" s="15"/>
      <c r="Q22" s="1" t="s">
        <v>6</v>
      </c>
      <c r="S22" s="116">
        <f>INDEX(BJ10:BK12,BI10,2)</f>
        <v>16</v>
      </c>
      <c r="T22" s="116"/>
      <c r="U22" s="1" t="s">
        <v>7</v>
      </c>
      <c r="X22" s="13"/>
      <c r="Y22" s="12"/>
      <c r="AU22" s="13"/>
      <c r="AV22" s="13"/>
      <c r="AW22" s="1"/>
      <c r="AX22" s="1"/>
      <c r="AZ22" s="14"/>
      <c r="BC22" s="15">
        <v>200</v>
      </c>
      <c r="BD22" s="70">
        <v>60.81</v>
      </c>
      <c r="BE22" s="70">
        <v>51.74</v>
      </c>
      <c r="BF22" s="137">
        <v>40.360818625471232</v>
      </c>
      <c r="BG22" s="15"/>
      <c r="BH22" s="15"/>
      <c r="BK22" s="18"/>
      <c r="BL22" s="25"/>
    </row>
    <row r="23" spans="2:65" ht="18" customHeight="1" x14ac:dyDescent="0.25">
      <c r="B23" s="12"/>
      <c r="C23" s="12"/>
      <c r="D23" s="1" t="s">
        <v>20</v>
      </c>
      <c r="O23" s="117">
        <v>1</v>
      </c>
      <c r="P23" s="117"/>
      <c r="Q23" s="1" t="s">
        <v>25</v>
      </c>
      <c r="X23" s="13"/>
      <c r="Y23" s="12"/>
      <c r="AU23" s="13"/>
      <c r="AV23" s="13"/>
      <c r="AW23" s="1"/>
      <c r="AX23" s="1"/>
      <c r="AZ23" s="14"/>
      <c r="BC23" s="15">
        <v>225</v>
      </c>
      <c r="BD23" s="70">
        <v>76.959999999999994</v>
      </c>
      <c r="BE23" s="70">
        <v>65.41</v>
      </c>
      <c r="BF23" s="137">
        <v>51.207691264524577</v>
      </c>
      <c r="BG23" s="15"/>
      <c r="BH23" s="15"/>
    </row>
    <row r="24" spans="2:65" ht="18" customHeight="1" x14ac:dyDescent="0.25">
      <c r="B24" s="12"/>
      <c r="C24" s="12"/>
      <c r="D24" s="1" t="s">
        <v>21</v>
      </c>
      <c r="O24" s="117">
        <v>1</v>
      </c>
      <c r="P24" s="117"/>
      <c r="Q24" s="1" t="s">
        <v>25</v>
      </c>
      <c r="X24" s="13"/>
      <c r="Y24" s="12"/>
      <c r="AU24" s="13"/>
      <c r="AV24" s="13"/>
      <c r="AW24" s="1"/>
      <c r="AX24" s="1"/>
      <c r="AZ24" s="14"/>
      <c r="BC24" s="15">
        <v>250</v>
      </c>
      <c r="BD24" s="70">
        <v>95.9</v>
      </c>
      <c r="BE24" s="70">
        <v>81.27</v>
      </c>
      <c r="BF24" s="137">
        <v>63.344162078631165</v>
      </c>
      <c r="BG24" s="15"/>
      <c r="BH24" s="15"/>
    </row>
    <row r="25" spans="2:65" ht="18" customHeight="1" x14ac:dyDescent="0.25">
      <c r="B25" s="12"/>
      <c r="C25" s="20"/>
      <c r="D25" s="21"/>
      <c r="E25" s="21"/>
      <c r="F25" s="21"/>
      <c r="G25" s="21"/>
      <c r="H25" s="21"/>
      <c r="I25" s="21"/>
      <c r="J25" s="21"/>
      <c r="K25" s="21"/>
      <c r="L25" s="21"/>
      <c r="M25" s="21"/>
      <c r="N25" s="21"/>
      <c r="O25" s="21"/>
      <c r="P25" s="21"/>
      <c r="Q25" s="21"/>
      <c r="R25" s="21"/>
      <c r="S25" s="21"/>
      <c r="T25" s="21"/>
      <c r="U25" s="21"/>
      <c r="V25" s="21"/>
      <c r="W25" s="21"/>
      <c r="X25" s="23"/>
      <c r="Y25" s="20"/>
      <c r="Z25" s="21"/>
      <c r="AA25" s="21"/>
      <c r="AB25" s="21"/>
      <c r="AC25" s="21"/>
      <c r="AD25" s="21"/>
      <c r="AE25" s="21"/>
      <c r="AF25" s="21"/>
      <c r="AG25" s="21"/>
      <c r="AH25" s="21"/>
      <c r="AI25" s="21"/>
      <c r="AJ25" s="21"/>
      <c r="AK25" s="21"/>
      <c r="AL25" s="21"/>
      <c r="AM25" s="21"/>
      <c r="AN25" s="21"/>
      <c r="AO25" s="21"/>
      <c r="AP25" s="21"/>
      <c r="AQ25" s="21"/>
      <c r="AR25" s="21"/>
      <c r="AS25" s="21"/>
      <c r="AT25" s="21"/>
      <c r="AU25" s="23"/>
      <c r="AV25" s="13"/>
      <c r="AW25" s="1"/>
      <c r="AX25" s="1"/>
      <c r="AZ25" s="14"/>
      <c r="BC25" s="15">
        <v>280</v>
      </c>
      <c r="BD25" s="70">
        <v>120.17</v>
      </c>
      <c r="BE25" s="70">
        <v>102.17</v>
      </c>
      <c r="BF25" s="137">
        <v>79.524756812047201</v>
      </c>
      <c r="BG25" s="15"/>
      <c r="BH25" s="15"/>
    </row>
    <row r="26" spans="2:65" ht="18" customHeight="1" x14ac:dyDescent="0.25">
      <c r="B26" s="12"/>
      <c r="C26" s="9"/>
      <c r="D26" s="16" t="s">
        <v>26</v>
      </c>
      <c r="AU26" s="13"/>
      <c r="AV26" s="13"/>
      <c r="AW26" s="1"/>
      <c r="AX26" s="1"/>
      <c r="AZ26" s="14"/>
      <c r="BC26" s="15">
        <v>315</v>
      </c>
      <c r="BD26" s="70">
        <v>151.94</v>
      </c>
      <c r="BE26" s="70">
        <v>129.22</v>
      </c>
      <c r="BF26" s="137">
        <v>100.64566139883996</v>
      </c>
      <c r="BG26" s="15"/>
      <c r="BH26" s="15"/>
    </row>
    <row r="27" spans="2:65" ht="18" customHeight="1" x14ac:dyDescent="0.25">
      <c r="B27" s="12"/>
      <c r="C27" s="12"/>
      <c r="D27" s="27" t="s">
        <v>27</v>
      </c>
      <c r="AU27" s="13"/>
      <c r="AV27" s="13"/>
      <c r="AW27" s="1"/>
      <c r="AX27" s="1"/>
      <c r="AZ27" s="14"/>
      <c r="BC27" s="15">
        <v>355</v>
      </c>
      <c r="BD27" s="70">
        <v>192.81</v>
      </c>
      <c r="BE27" s="70">
        <v>164.48</v>
      </c>
      <c r="BF27" s="137">
        <v>128.29100798296579</v>
      </c>
      <c r="BG27" s="15"/>
      <c r="BH27" s="15"/>
    </row>
    <row r="28" spans="2:65" ht="18" customHeight="1" x14ac:dyDescent="0.25">
      <c r="B28" s="12"/>
      <c r="C28" s="12"/>
      <c r="D28" s="27" t="s">
        <v>28</v>
      </c>
      <c r="AE28" s="28"/>
      <c r="AU28" s="13"/>
      <c r="AV28" s="13"/>
      <c r="AW28" s="1"/>
      <c r="AX28" s="1"/>
      <c r="AZ28" s="14"/>
      <c r="BC28" s="15">
        <v>400</v>
      </c>
      <c r="BD28" s="70">
        <v>246.02</v>
      </c>
      <c r="BE28" s="70">
        <v>208.76</v>
      </c>
      <c r="BF28" s="137">
        <v>162.63189726424937</v>
      </c>
      <c r="BG28" s="15"/>
      <c r="BH28" s="15"/>
    </row>
    <row r="29" spans="2:65" ht="18" customHeight="1" x14ac:dyDescent="0.25">
      <c r="B29" s="12"/>
      <c r="C29" s="12"/>
      <c r="D29" s="27" t="s">
        <v>29</v>
      </c>
      <c r="AE29" s="28"/>
      <c r="AU29" s="13"/>
      <c r="AV29" s="13"/>
      <c r="AW29" s="1"/>
      <c r="AX29" s="1"/>
      <c r="AZ29" s="14"/>
      <c r="BC29" s="15">
        <v>450</v>
      </c>
      <c r="BD29" s="25">
        <v>311.33</v>
      </c>
      <c r="BE29" s="25">
        <v>263.89999999999998</v>
      </c>
      <c r="BF29" s="136">
        <v>205.48334513309393</v>
      </c>
    </row>
    <row r="30" spans="2:65" ht="17.25" customHeight="1" x14ac:dyDescent="0.25">
      <c r="B30" s="12"/>
      <c r="C30" s="29"/>
      <c r="D30" s="27" t="s">
        <v>30</v>
      </c>
      <c r="T30" s="30"/>
      <c r="AU30" s="13"/>
      <c r="AV30" s="13"/>
      <c r="AW30" s="1"/>
      <c r="AX30" s="1"/>
      <c r="AZ30" s="14"/>
      <c r="BC30" s="15">
        <v>500</v>
      </c>
      <c r="BD30" s="15">
        <v>383.04</v>
      </c>
      <c r="BE30" s="15">
        <v>325.56</v>
      </c>
      <c r="BF30" s="15"/>
    </row>
    <row r="31" spans="2:65" ht="18" customHeight="1" x14ac:dyDescent="0.25">
      <c r="B31" s="12"/>
      <c r="C31" s="29"/>
      <c r="D31" s="27" t="s">
        <v>31</v>
      </c>
      <c r="AU31" s="13"/>
      <c r="AV31" s="13"/>
      <c r="AW31" s="1"/>
      <c r="AX31" s="1"/>
      <c r="AZ31" s="14"/>
      <c r="BC31" s="15">
        <v>560</v>
      </c>
      <c r="BD31" s="15">
        <v>481.54</v>
      </c>
      <c r="BE31" s="15">
        <v>410.07</v>
      </c>
      <c r="BF31" s="15"/>
    </row>
    <row r="32" spans="2:65" ht="18" customHeight="1" x14ac:dyDescent="0.25">
      <c r="B32" s="12"/>
      <c r="C32" s="29"/>
      <c r="D32" s="1" t="s">
        <v>32</v>
      </c>
      <c r="M32" s="118"/>
      <c r="N32" s="118"/>
      <c r="P32" s="1" t="s">
        <v>33</v>
      </c>
      <c r="AU32" s="13"/>
      <c r="AV32" s="13"/>
      <c r="AW32" s="1"/>
      <c r="AX32" s="1"/>
      <c r="AZ32" s="14"/>
      <c r="BC32" s="15">
        <v>630</v>
      </c>
      <c r="BD32" s="25">
        <v>608.91999999999996</v>
      </c>
      <c r="BE32" s="25">
        <v>517.25</v>
      </c>
      <c r="BF32" s="25"/>
    </row>
    <row r="33" spans="2:58" ht="18" customHeight="1" x14ac:dyDescent="0.25">
      <c r="B33" s="12"/>
      <c r="C33" s="29"/>
      <c r="D33" s="1" t="s">
        <v>34</v>
      </c>
      <c r="T33" s="118"/>
      <c r="U33" s="118"/>
      <c r="W33" s="1" t="s">
        <v>35</v>
      </c>
      <c r="AU33" s="13"/>
      <c r="AV33" s="13"/>
      <c r="AW33" s="1"/>
      <c r="AX33" s="1"/>
      <c r="AZ33" s="14"/>
      <c r="BC33" s="135">
        <v>710</v>
      </c>
      <c r="BD33" s="136">
        <v>776.17673091545032</v>
      </c>
      <c r="BE33" s="136">
        <v>657.83693432213363</v>
      </c>
      <c r="BF33" s="25"/>
    </row>
    <row r="34" spans="2:58" ht="18" customHeight="1" x14ac:dyDescent="0.25">
      <c r="B34" s="12"/>
      <c r="C34" s="29"/>
      <c r="D34" s="1" t="s">
        <v>36</v>
      </c>
      <c r="S34" s="134" t="s">
        <v>39</v>
      </c>
      <c r="T34" s="109">
        <v>23</v>
      </c>
      <c r="U34" s="109"/>
      <c r="W34" s="1" t="s">
        <v>35</v>
      </c>
      <c r="Y34" s="1" t="s">
        <v>37</v>
      </c>
      <c r="AU34" s="13"/>
      <c r="AV34" s="13"/>
      <c r="AW34" s="1"/>
      <c r="AX34" s="1"/>
      <c r="AZ34" s="14"/>
      <c r="BC34" s="135">
        <v>800</v>
      </c>
      <c r="BD34" s="136">
        <v>986.82086503812025</v>
      </c>
      <c r="BE34" s="136">
        <v>836.83000982665715</v>
      </c>
      <c r="BF34" s="25"/>
    </row>
    <row r="35" spans="2:58" ht="18" customHeight="1" x14ac:dyDescent="0.3">
      <c r="B35" s="12"/>
      <c r="C35" s="29"/>
      <c r="D35" s="1" t="s">
        <v>38</v>
      </c>
      <c r="F35" s="18"/>
      <c r="T35" s="119">
        <f>IF(T34="","",IF(T33=0,T34+BL19,T34+T33))</f>
        <v>25</v>
      </c>
      <c r="U35" s="119"/>
      <c r="W35" s="1" t="s">
        <v>35</v>
      </c>
      <c r="AU35" s="13"/>
      <c r="AV35" s="13"/>
      <c r="AW35" s="1"/>
      <c r="AX35" s="1"/>
      <c r="AZ35" s="14"/>
      <c r="BD35" s="18"/>
      <c r="BE35" s="18"/>
      <c r="BF35" s="18"/>
    </row>
    <row r="36" spans="2:58" ht="18" customHeight="1" x14ac:dyDescent="0.25">
      <c r="B36" s="12"/>
      <c r="C36" s="29"/>
      <c r="D36" s="1" t="s">
        <v>40</v>
      </c>
      <c r="T36" s="119">
        <f>IF(T34="","",IF(T33=0,MAX(MIN(T35*1.5,T35+5),10),MAX(T35+1,10)))</f>
        <v>30</v>
      </c>
      <c r="U36" s="119"/>
      <c r="W36" s="1" t="s">
        <v>35</v>
      </c>
      <c r="AU36" s="13"/>
      <c r="AV36" s="13"/>
      <c r="AW36" s="1"/>
      <c r="AX36" s="1"/>
      <c r="AZ36" s="14"/>
      <c r="BD36" s="18"/>
      <c r="BE36" s="18"/>
      <c r="BF36" s="18"/>
    </row>
    <row r="37" spans="2:58" ht="18" customHeight="1" x14ac:dyDescent="0.2">
      <c r="B37" s="12"/>
      <c r="C37" s="29"/>
      <c r="D37" s="1" t="s">
        <v>41</v>
      </c>
      <c r="F37" s="18"/>
      <c r="T37" s="119">
        <f>IF(BI10=1,MIN(12,T36),IF(M32=0,T36,MIN(16,T36)))</f>
        <v>30</v>
      </c>
      <c r="U37" s="119"/>
      <c r="W37" s="1" t="s">
        <v>35</v>
      </c>
      <c r="AU37" s="13"/>
      <c r="AV37" s="13"/>
      <c r="AW37" s="1"/>
      <c r="AX37" s="1"/>
    </row>
    <row r="38" spans="2:58" ht="18" customHeight="1" x14ac:dyDescent="0.2">
      <c r="B38" s="12"/>
      <c r="C38" s="29"/>
      <c r="D38" s="1" t="s">
        <v>42</v>
      </c>
      <c r="T38" s="119">
        <f>IF(T34="","",IF(T33="",1.1*T35,1.1*T34))</f>
        <v>27.500000000000004</v>
      </c>
      <c r="U38" s="119"/>
      <c r="W38" s="1" t="s">
        <v>35</v>
      </c>
      <c r="AU38" s="13"/>
      <c r="AV38" s="13"/>
      <c r="AW38" s="1"/>
      <c r="AX38" s="1"/>
    </row>
    <row r="39" spans="2:58" ht="8.25" customHeight="1" x14ac:dyDescent="0.2">
      <c r="B39" s="12"/>
      <c r="C39" s="3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3"/>
      <c r="AV39" s="13"/>
      <c r="AW39" s="1"/>
      <c r="AX39" s="1"/>
    </row>
    <row r="40" spans="2:58" ht="18" customHeight="1" x14ac:dyDescent="0.2">
      <c r="B40" s="12"/>
      <c r="C40" s="29"/>
      <c r="D40" s="32" t="s">
        <v>45</v>
      </c>
      <c r="AU40" s="13"/>
      <c r="AV40" s="13"/>
      <c r="AW40" s="1"/>
      <c r="AX40" s="1"/>
    </row>
    <row r="41" spans="2:58" ht="18" customHeight="1" x14ac:dyDescent="0.2">
      <c r="B41" s="12"/>
      <c r="C41" s="29"/>
      <c r="D41" s="1" t="s">
        <v>46</v>
      </c>
      <c r="J41" s="25"/>
      <c r="N41" s="120">
        <f>T37</f>
        <v>30</v>
      </c>
      <c r="O41" s="120"/>
      <c r="P41" s="1" t="s">
        <v>47</v>
      </c>
      <c r="AG41" s="32">
        <v>30</v>
      </c>
      <c r="AH41" s="32" t="s">
        <v>48</v>
      </c>
      <c r="AJ41" s="32"/>
      <c r="AN41" s="80" t="s">
        <v>43</v>
      </c>
      <c r="AO41" s="80"/>
      <c r="AP41" s="80"/>
      <c r="AR41" s="80" t="s">
        <v>44</v>
      </c>
      <c r="AS41" s="80"/>
      <c r="AT41" s="80"/>
      <c r="AU41" s="13"/>
      <c r="AV41" s="13"/>
      <c r="AW41" s="1"/>
      <c r="AX41" s="1"/>
      <c r="BC41" s="1" t="s">
        <v>74</v>
      </c>
    </row>
    <row r="42" spans="2:58" ht="18" customHeight="1" x14ac:dyDescent="0.2">
      <c r="B42" s="12"/>
      <c r="C42" s="29"/>
      <c r="D42" s="1" t="s">
        <v>49</v>
      </c>
      <c r="AD42" s="1" t="s">
        <v>52</v>
      </c>
      <c r="AN42" s="121" t="s">
        <v>8</v>
      </c>
      <c r="AO42" s="121"/>
      <c r="AP42" s="121"/>
      <c r="AR42" s="122"/>
      <c r="AS42" s="122"/>
      <c r="AT42" s="122"/>
      <c r="AU42" s="13"/>
      <c r="AV42" s="13"/>
      <c r="AW42" s="1"/>
      <c r="AX42" s="1"/>
      <c r="BC42" s="1" t="s">
        <v>75</v>
      </c>
    </row>
    <row r="43" spans="2:58" ht="18" customHeight="1" x14ac:dyDescent="0.2">
      <c r="B43" s="12"/>
      <c r="C43" s="29"/>
      <c r="D43" s="1" t="s">
        <v>50</v>
      </c>
      <c r="L43" s="25"/>
      <c r="M43" s="15"/>
      <c r="O43" s="123" t="str">
        <f>IF(AR42="","",AR42*0.8)</f>
        <v/>
      </c>
      <c r="P43" s="116"/>
      <c r="Q43" s="1" t="s">
        <v>35</v>
      </c>
      <c r="AD43" s="1" t="s">
        <v>51</v>
      </c>
      <c r="AN43" s="121" t="s">
        <v>8</v>
      </c>
      <c r="AO43" s="121"/>
      <c r="AP43" s="121"/>
      <c r="AR43" s="122"/>
      <c r="AS43" s="122"/>
      <c r="AT43" s="122"/>
      <c r="AU43" s="13"/>
      <c r="AV43" s="13"/>
      <c r="AW43" s="1"/>
      <c r="AX43" s="1"/>
      <c r="BC43" s="1" t="s">
        <v>76</v>
      </c>
    </row>
    <row r="44" spans="2:58" ht="20.25" customHeight="1" x14ac:dyDescent="0.2">
      <c r="B44" s="12"/>
      <c r="C44" s="31"/>
      <c r="D44" s="21"/>
      <c r="E44" s="21"/>
      <c r="F44" s="21"/>
      <c r="G44" s="21"/>
      <c r="H44" s="21"/>
      <c r="I44" s="21"/>
      <c r="J44" s="21"/>
      <c r="K44" s="21"/>
      <c r="L44" s="21"/>
      <c r="M44" s="124" t="str">
        <f>IF(AR43="","Vorprüfung erfolgreich : JA / NEIN (anstreichen)",IF(AR43&lt;O43,"KONTROLLIERE !","VORPRÜFUNG ERFOLGREICH"))</f>
        <v>Vorprüfung erfolgreich : JA / NEIN (anstreichen)</v>
      </c>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21"/>
      <c r="AM44" s="21"/>
      <c r="AN44" s="21"/>
      <c r="AO44" s="21"/>
      <c r="AP44" s="21"/>
      <c r="AQ44" s="21"/>
      <c r="AR44" s="21"/>
      <c r="AS44" s="21"/>
      <c r="AT44" s="21"/>
      <c r="AU44" s="23"/>
      <c r="AV44" s="13"/>
      <c r="AW44" s="1"/>
      <c r="AX44" s="1"/>
      <c r="BC44" s="1" t="s">
        <v>77</v>
      </c>
    </row>
    <row r="45" spans="2:58" ht="18" customHeight="1" x14ac:dyDescent="0.2">
      <c r="B45" s="12"/>
      <c r="C45" s="29"/>
      <c r="D45" s="32" t="s">
        <v>53</v>
      </c>
      <c r="L45" s="25"/>
      <c r="M45" s="15"/>
      <c r="AU45" s="13"/>
      <c r="AV45" s="13"/>
      <c r="AW45" s="1"/>
      <c r="AX45" s="1"/>
      <c r="BC45" s="1" t="s">
        <v>78</v>
      </c>
    </row>
    <row r="46" spans="2:58" ht="18" customHeight="1" x14ac:dyDescent="0.3">
      <c r="B46" s="12"/>
      <c r="C46" s="29"/>
      <c r="N46" s="1" t="s">
        <v>54</v>
      </c>
      <c r="W46" s="125">
        <f>INDEX(BJ10:BL12,BI10,3)</f>
        <v>3.2</v>
      </c>
      <c r="X46" s="125"/>
      <c r="Y46" s="1" t="s">
        <v>55</v>
      </c>
      <c r="AU46" s="13"/>
      <c r="AV46" s="13"/>
      <c r="AW46" s="1"/>
      <c r="AX46" s="1"/>
    </row>
    <row r="47" spans="2:58" ht="18" customHeight="1" x14ac:dyDescent="0.3">
      <c r="B47" s="12"/>
      <c r="C47" s="29"/>
      <c r="N47" s="1" t="s">
        <v>58</v>
      </c>
      <c r="AA47" s="126"/>
      <c r="AB47" s="126"/>
      <c r="AC47" s="126"/>
      <c r="AD47" s="1" t="s">
        <v>60</v>
      </c>
      <c r="AU47" s="13"/>
      <c r="AV47" s="13"/>
      <c r="AW47" s="1"/>
      <c r="AX47" s="1"/>
    </row>
    <row r="48" spans="2:58" ht="18" customHeight="1" x14ac:dyDescent="0.3">
      <c r="B48" s="12"/>
      <c r="C48" s="29"/>
      <c r="N48" s="1" t="s">
        <v>59</v>
      </c>
      <c r="AA48" s="133">
        <f>IF(O24="","",(INDEX(BC11:BF34,BB11,BI10+1))*O24/1000)</f>
        <v>0.26389999999999997</v>
      </c>
      <c r="AB48" s="133"/>
      <c r="AC48" s="133"/>
      <c r="AD48" s="1" t="s">
        <v>61</v>
      </c>
      <c r="AN48" s="80" t="s">
        <v>43</v>
      </c>
      <c r="AO48" s="80"/>
      <c r="AP48" s="80"/>
      <c r="AR48" s="80" t="s">
        <v>44</v>
      </c>
      <c r="AS48" s="80"/>
      <c r="AT48" s="80"/>
      <c r="AU48" s="13"/>
      <c r="AV48" s="13"/>
      <c r="AW48" s="1"/>
      <c r="AX48" s="1"/>
    </row>
    <row r="49" spans="2:50" ht="18" customHeight="1" x14ac:dyDescent="0.2">
      <c r="B49" s="12"/>
      <c r="C49" s="29"/>
      <c r="E49" s="32"/>
      <c r="F49" s="32"/>
      <c r="G49" s="32"/>
      <c r="H49" s="32"/>
      <c r="I49" s="32"/>
      <c r="J49" s="32"/>
      <c r="K49" s="32"/>
      <c r="AH49" s="1" t="s">
        <v>56</v>
      </c>
      <c r="AN49" s="81" t="s">
        <v>8</v>
      </c>
      <c r="AO49" s="82"/>
      <c r="AP49" s="83"/>
      <c r="AR49" s="84"/>
      <c r="AS49" s="85"/>
      <c r="AT49" s="86"/>
      <c r="AU49" s="13"/>
      <c r="AV49" s="13"/>
      <c r="AW49" s="1"/>
      <c r="AX49" s="1"/>
    </row>
    <row r="50" spans="2:50" ht="18" customHeight="1" x14ac:dyDescent="0.2">
      <c r="B50" s="12"/>
      <c r="C50" s="29"/>
      <c r="E50" s="33"/>
      <c r="F50" s="33"/>
      <c r="G50" s="33"/>
      <c r="H50" s="33"/>
      <c r="I50" s="33"/>
      <c r="J50" s="33"/>
      <c r="K50" s="33"/>
      <c r="AH50" s="1" t="s">
        <v>57</v>
      </c>
      <c r="AN50" s="81" t="s">
        <v>8</v>
      </c>
      <c r="AO50" s="82"/>
      <c r="AP50" s="83"/>
      <c r="AR50" s="84"/>
      <c r="AS50" s="85"/>
      <c r="AT50" s="86"/>
      <c r="AU50" s="13"/>
      <c r="AV50" s="13"/>
      <c r="AW50" s="1"/>
      <c r="AX50" s="1"/>
    </row>
    <row r="51" spans="2:50" ht="18" customHeight="1" x14ac:dyDescent="0.2">
      <c r="B51" s="12"/>
      <c r="C51" s="29"/>
      <c r="D51" s="33"/>
      <c r="E51" s="33"/>
      <c r="F51" s="33"/>
      <c r="G51" s="33"/>
      <c r="H51" s="33"/>
      <c r="I51" s="33"/>
      <c r="J51" s="33"/>
      <c r="K51" s="33"/>
      <c r="M51" s="60"/>
      <c r="O51" s="60"/>
      <c r="P51" s="60"/>
      <c r="Q51" s="60"/>
      <c r="R51" s="60"/>
      <c r="S51" s="60"/>
      <c r="T51" s="60"/>
      <c r="U51" s="60"/>
      <c r="V51" s="60"/>
      <c r="W51" s="60"/>
      <c r="X51" s="60"/>
      <c r="Y51" s="60"/>
      <c r="Z51" s="60"/>
      <c r="AA51" s="60"/>
      <c r="AB51" s="60"/>
      <c r="AC51" s="60"/>
      <c r="AD51" s="60"/>
      <c r="AE51" s="60"/>
      <c r="AN51" s="80" t="s">
        <v>43</v>
      </c>
      <c r="AO51" s="80"/>
      <c r="AP51" s="80"/>
      <c r="AR51" s="80" t="s">
        <v>44</v>
      </c>
      <c r="AS51" s="80"/>
      <c r="AT51" s="80"/>
      <c r="AU51" s="13"/>
      <c r="AV51" s="13"/>
      <c r="AW51" s="1"/>
      <c r="AX51" s="1"/>
    </row>
    <row r="52" spans="2:50" ht="18" customHeight="1" x14ac:dyDescent="0.2">
      <c r="B52" s="12"/>
      <c r="C52" s="29"/>
      <c r="E52" s="33"/>
      <c r="F52" s="33"/>
      <c r="G52" s="33"/>
      <c r="H52" s="33"/>
      <c r="I52" s="33"/>
      <c r="J52" s="33"/>
      <c r="K52" s="33"/>
      <c r="L52" s="63"/>
      <c r="M52" s="63"/>
      <c r="N52" s="60" t="str">
        <f>IF(AA47="","Druckabfallprüfung erfolgreich : JA / NEIN (anstreichen)",IF(AA47&gt;=AA48,"LEITUNG SCHLECHT ENTLÜFTET","DRUCKABFALLPRÜFUNG ERFOLGREICH"))</f>
        <v>Druckabfallprüfung erfolgreich : JA / NEIN (anstreichen)</v>
      </c>
      <c r="O52" s="63"/>
      <c r="P52" s="63"/>
      <c r="Q52" s="63"/>
      <c r="R52" s="63"/>
      <c r="S52" s="63"/>
      <c r="T52" s="63"/>
      <c r="U52" s="63"/>
      <c r="V52" s="63"/>
      <c r="W52" s="63"/>
      <c r="X52" s="63"/>
      <c r="Y52" s="63"/>
      <c r="Z52" s="63"/>
      <c r="AA52" s="63"/>
      <c r="AB52" s="63"/>
      <c r="AC52" s="63"/>
      <c r="AD52" s="63"/>
      <c r="AE52" s="63"/>
      <c r="AI52" s="1" t="s">
        <v>81</v>
      </c>
      <c r="AK52" s="35"/>
      <c r="AN52" s="127" t="s">
        <v>94</v>
      </c>
      <c r="AO52" s="128"/>
      <c r="AP52" s="129"/>
      <c r="AR52" s="84"/>
      <c r="AS52" s="85"/>
      <c r="AT52" s="86"/>
      <c r="AU52" s="13"/>
      <c r="AV52" s="13"/>
      <c r="AW52" s="1"/>
      <c r="AX52" s="1"/>
    </row>
    <row r="53" spans="2:50" ht="18" customHeight="1" x14ac:dyDescent="0.2">
      <c r="B53" s="12"/>
      <c r="C53" s="12"/>
      <c r="E53" s="33"/>
      <c r="F53" s="33"/>
      <c r="G53" s="33"/>
      <c r="H53" s="33"/>
      <c r="I53" s="33"/>
      <c r="J53" s="33"/>
      <c r="K53" s="33"/>
      <c r="L53" s="69"/>
      <c r="M53" s="69"/>
      <c r="N53" s="69"/>
      <c r="O53" s="69"/>
      <c r="P53" s="69"/>
      <c r="Q53" s="69"/>
      <c r="R53" s="69"/>
      <c r="S53" s="69"/>
      <c r="T53" s="69"/>
      <c r="U53" s="69"/>
      <c r="V53" s="69"/>
      <c r="W53" s="69"/>
      <c r="X53" s="69"/>
      <c r="Y53" s="69"/>
      <c r="Z53" s="69"/>
      <c r="AA53" s="69"/>
      <c r="AB53" s="69"/>
      <c r="AC53" s="69"/>
      <c r="AD53" s="69"/>
      <c r="AE53" s="64"/>
      <c r="AI53" s="1" t="s">
        <v>82</v>
      </c>
      <c r="AK53" s="35"/>
      <c r="AN53" s="127" t="s">
        <v>95</v>
      </c>
      <c r="AO53" s="128"/>
      <c r="AP53" s="129"/>
      <c r="AR53" s="84"/>
      <c r="AS53" s="85"/>
      <c r="AT53" s="86"/>
      <c r="AU53" s="13"/>
      <c r="AV53" s="13"/>
      <c r="AW53" s="1"/>
      <c r="AX53" s="1"/>
    </row>
    <row r="54" spans="2:50" ht="18" customHeight="1" x14ac:dyDescent="0.2">
      <c r="B54" s="12"/>
      <c r="C54" s="34"/>
      <c r="D54" s="33"/>
      <c r="E54" s="33"/>
      <c r="F54" s="33"/>
      <c r="G54" s="33"/>
      <c r="H54" s="33"/>
      <c r="I54" s="33"/>
      <c r="J54" s="33"/>
      <c r="K54" s="33"/>
      <c r="L54" s="69"/>
      <c r="M54" s="69"/>
      <c r="N54" s="69"/>
      <c r="O54" s="69"/>
      <c r="P54" s="69"/>
      <c r="Q54" s="69"/>
      <c r="R54" s="69"/>
      <c r="S54" s="69"/>
      <c r="T54" s="69"/>
      <c r="U54" s="69"/>
      <c r="V54" s="69"/>
      <c r="W54" s="69"/>
      <c r="X54" s="69"/>
      <c r="Y54" s="69"/>
      <c r="Z54" s="69"/>
      <c r="AA54" s="69"/>
      <c r="AB54" s="69"/>
      <c r="AC54" s="69"/>
      <c r="AD54" s="69"/>
      <c r="AE54" s="64"/>
      <c r="AF54" s="33"/>
      <c r="AI54" s="1" t="s">
        <v>62</v>
      </c>
      <c r="AK54" s="35"/>
      <c r="AN54" s="127" t="s">
        <v>95</v>
      </c>
      <c r="AO54" s="128"/>
      <c r="AP54" s="129"/>
      <c r="AR54" s="66"/>
      <c r="AS54" s="67"/>
      <c r="AT54" s="68"/>
      <c r="AU54" s="13"/>
      <c r="AV54" s="13"/>
      <c r="AW54" s="1"/>
      <c r="AX54" s="1"/>
    </row>
    <row r="55" spans="2:50" ht="18" customHeight="1" x14ac:dyDescent="0.2">
      <c r="B55" s="12"/>
      <c r="C55" s="29"/>
      <c r="L55" s="69"/>
      <c r="M55" s="69"/>
      <c r="N55" s="69"/>
      <c r="O55" s="69"/>
      <c r="P55" s="69"/>
      <c r="Q55" s="69"/>
      <c r="R55" s="69"/>
      <c r="S55" s="69"/>
      <c r="T55" s="69"/>
      <c r="U55" s="69"/>
      <c r="V55" s="69"/>
      <c r="W55" s="69"/>
      <c r="X55" s="69"/>
      <c r="Y55" s="69"/>
      <c r="Z55" s="69"/>
      <c r="AA55" s="69"/>
      <c r="AB55" s="69"/>
      <c r="AC55" s="69"/>
      <c r="AD55" s="69"/>
      <c r="AE55" s="64"/>
      <c r="AI55" s="1" t="s">
        <v>63</v>
      </c>
      <c r="AK55" s="35"/>
      <c r="AN55" s="127" t="s">
        <v>95</v>
      </c>
      <c r="AO55" s="128"/>
      <c r="AP55" s="129"/>
      <c r="AR55" s="66"/>
      <c r="AS55" s="67"/>
      <c r="AT55" s="68"/>
      <c r="AU55" s="13"/>
      <c r="AV55" s="13"/>
      <c r="AW55" s="1"/>
      <c r="AX55" s="1"/>
    </row>
    <row r="56" spans="2:50" ht="18" customHeight="1" x14ac:dyDescent="0.2">
      <c r="B56" s="12"/>
      <c r="C56" s="29"/>
      <c r="D56" s="26"/>
      <c r="H56" s="123"/>
      <c r="I56" s="123"/>
      <c r="L56" s="69"/>
      <c r="M56" s="69"/>
      <c r="N56" s="69"/>
      <c r="O56" s="69"/>
      <c r="P56" s="69"/>
      <c r="Q56" s="69"/>
      <c r="R56" s="69"/>
      <c r="S56" s="69"/>
      <c r="T56" s="69"/>
      <c r="U56" s="69"/>
      <c r="V56" s="69"/>
      <c r="W56" s="69"/>
      <c r="X56" s="69"/>
      <c r="Y56" s="69"/>
      <c r="Z56" s="69"/>
      <c r="AA56" s="69"/>
      <c r="AB56" s="69"/>
      <c r="AC56" s="69"/>
      <c r="AD56" s="69"/>
      <c r="AE56" s="64"/>
      <c r="AI56" s="1" t="s">
        <v>64</v>
      </c>
      <c r="AK56" s="35"/>
      <c r="AN56" s="127" t="s">
        <v>95</v>
      </c>
      <c r="AO56" s="128"/>
      <c r="AP56" s="129"/>
      <c r="AR56" s="66"/>
      <c r="AS56" s="67"/>
      <c r="AT56" s="68"/>
      <c r="AU56" s="13"/>
      <c r="AV56" s="13"/>
      <c r="AW56" s="1"/>
      <c r="AX56" s="1"/>
    </row>
    <row r="57" spans="2:50" ht="18" customHeight="1" x14ac:dyDescent="0.2">
      <c r="B57" s="12"/>
      <c r="C57" s="29"/>
      <c r="D57" s="26"/>
      <c r="H57" s="123"/>
      <c r="I57" s="123"/>
      <c r="AI57" s="1" t="s">
        <v>65</v>
      </c>
      <c r="AK57" s="35"/>
      <c r="AN57" s="127" t="s">
        <v>8</v>
      </c>
      <c r="AO57" s="128"/>
      <c r="AP57" s="129"/>
      <c r="AR57" s="66"/>
      <c r="AS57" s="67"/>
      <c r="AT57" s="68"/>
      <c r="AU57" s="13"/>
      <c r="AV57" s="13"/>
      <c r="AW57" s="1"/>
      <c r="AX57" s="1"/>
    </row>
    <row r="58" spans="2:50" ht="17.25" customHeight="1" x14ac:dyDescent="0.2">
      <c r="B58" s="12"/>
      <c r="C58" s="29"/>
      <c r="D58" s="26"/>
      <c r="H58" s="123"/>
      <c r="I58" s="123"/>
      <c r="M58" s="60"/>
      <c r="N58" s="75" t="s">
        <v>96</v>
      </c>
      <c r="O58" s="60"/>
      <c r="P58" s="60"/>
      <c r="Q58" s="60"/>
      <c r="R58" s="60"/>
      <c r="S58" s="60"/>
      <c r="T58" s="60"/>
      <c r="U58" s="60"/>
      <c r="V58" s="60"/>
      <c r="W58" s="60"/>
      <c r="X58" s="60"/>
      <c r="Y58" s="60"/>
      <c r="Z58" s="60"/>
      <c r="AA58" s="77" t="b">
        <v>0</v>
      </c>
      <c r="AB58" s="76" t="s">
        <v>97</v>
      </c>
      <c r="AC58" s="60"/>
      <c r="AD58" s="77" t="b">
        <v>0</v>
      </c>
      <c r="AE58" s="76" t="s">
        <v>98</v>
      </c>
      <c r="AI58" s="1" t="s">
        <v>66</v>
      </c>
      <c r="AJ58" s="33"/>
      <c r="AK58" s="35"/>
      <c r="AL58" s="33"/>
      <c r="AN58" s="127" t="s">
        <v>8</v>
      </c>
      <c r="AO58" s="128"/>
      <c r="AP58" s="129"/>
      <c r="AR58" s="66"/>
      <c r="AS58" s="67"/>
      <c r="AT58" s="68"/>
      <c r="AU58" s="13"/>
      <c r="AV58" s="13"/>
      <c r="AW58" s="1"/>
      <c r="AX58" s="1"/>
    </row>
    <row r="59" spans="2:50" ht="18" customHeight="1" x14ac:dyDescent="0.2">
      <c r="B59" s="12"/>
      <c r="C59" s="29"/>
      <c r="D59" s="26"/>
      <c r="H59" s="123"/>
      <c r="I59" s="123"/>
      <c r="M59" s="32"/>
      <c r="N59" s="60" t="s">
        <v>67</v>
      </c>
      <c r="O59" s="32"/>
      <c r="P59" s="32"/>
      <c r="Q59" s="32"/>
      <c r="R59" s="32"/>
      <c r="S59" s="32"/>
      <c r="T59" s="32"/>
      <c r="U59" s="32"/>
      <c r="V59" s="32"/>
      <c r="W59" s="32"/>
      <c r="X59" s="32"/>
      <c r="Y59" s="32"/>
      <c r="Z59" s="32"/>
      <c r="AA59" s="32"/>
      <c r="AB59" s="32"/>
      <c r="AC59" s="32"/>
      <c r="AD59" s="32"/>
      <c r="AE59" s="32"/>
      <c r="AF59" s="32"/>
      <c r="AG59" s="32"/>
      <c r="AH59" s="32"/>
      <c r="AI59" s="32"/>
      <c r="AJ59" s="32"/>
      <c r="AK59" s="32"/>
      <c r="AL59" s="33"/>
      <c r="AM59" s="33"/>
      <c r="AN59" s="33"/>
      <c r="AO59" s="33"/>
      <c r="AP59" s="33"/>
      <c r="AQ59" s="33"/>
      <c r="AR59" s="33"/>
      <c r="AS59" s="33"/>
      <c r="AT59" s="33"/>
      <c r="AU59" s="13"/>
      <c r="AV59" s="13"/>
      <c r="AW59" s="1"/>
      <c r="AX59" s="1"/>
    </row>
    <row r="60" spans="2:50" ht="18" customHeight="1" x14ac:dyDescent="0.2">
      <c r="B60" s="12"/>
      <c r="C60" s="29"/>
      <c r="D60" s="26"/>
      <c r="H60" s="123"/>
      <c r="I60" s="123"/>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13"/>
      <c r="AV60" s="13"/>
      <c r="AW60" s="1"/>
      <c r="AX60" s="1"/>
    </row>
    <row r="61" spans="2:50" ht="18" customHeight="1" x14ac:dyDescent="0.2">
      <c r="B61" s="12"/>
      <c r="C61" s="29"/>
      <c r="D61" s="26"/>
      <c r="H61" s="123"/>
      <c r="I61" s="123"/>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13"/>
      <c r="AV61" s="13"/>
      <c r="AW61" s="1"/>
      <c r="AX61" s="1"/>
    </row>
    <row r="62" spans="2:50" ht="12.75" customHeight="1" x14ac:dyDescent="0.2">
      <c r="B62" s="12"/>
      <c r="C62" s="12"/>
      <c r="D62" s="26"/>
      <c r="H62" s="123"/>
      <c r="I62" s="123"/>
      <c r="V62" s="73"/>
      <c r="W62" s="73"/>
      <c r="X62" s="73"/>
      <c r="Y62" s="73"/>
      <c r="Z62" s="73"/>
      <c r="AA62" s="73"/>
      <c r="AB62" s="73"/>
      <c r="AC62" s="73"/>
      <c r="AD62" s="73"/>
      <c r="AE62" s="36"/>
      <c r="AF62" s="36"/>
      <c r="AG62" s="36"/>
      <c r="AH62" s="36"/>
      <c r="AI62" s="36"/>
      <c r="AJ62" s="36"/>
      <c r="AK62" s="36"/>
      <c r="AL62" s="36"/>
      <c r="AM62" s="36"/>
      <c r="AN62" s="36"/>
      <c r="AO62" s="36"/>
      <c r="AP62" s="36"/>
      <c r="AQ62" s="36"/>
      <c r="AR62" s="36"/>
      <c r="AS62" s="36"/>
      <c r="AT62" s="36"/>
      <c r="AU62" s="23"/>
      <c r="AV62" s="13"/>
      <c r="AW62" s="1"/>
      <c r="AX62" s="1"/>
    </row>
    <row r="63" spans="2:50" ht="18" customHeight="1" x14ac:dyDescent="0.2">
      <c r="B63" s="12"/>
      <c r="C63" s="29"/>
      <c r="M63" s="13"/>
      <c r="N63" s="9"/>
      <c r="O63" s="37" t="s">
        <v>68</v>
      </c>
      <c r="P63" s="10"/>
      <c r="Q63" s="10"/>
      <c r="R63" s="10"/>
      <c r="S63" s="10"/>
      <c r="T63" s="10"/>
      <c r="U63" s="10"/>
      <c r="V63" s="10"/>
      <c r="W63" s="10"/>
      <c r="X63" s="10"/>
      <c r="Y63" s="10"/>
      <c r="Z63" s="10"/>
      <c r="AA63" s="10"/>
      <c r="AB63" s="10"/>
      <c r="AC63" s="10"/>
      <c r="AD63" s="11"/>
      <c r="AE63" s="71"/>
      <c r="AF63" s="16" t="s">
        <v>71</v>
      </c>
      <c r="AG63" s="10"/>
      <c r="AH63" s="10"/>
      <c r="AI63" s="10"/>
      <c r="AJ63" s="10"/>
      <c r="AK63" s="10"/>
      <c r="AL63" s="10"/>
      <c r="AM63" s="10"/>
      <c r="AN63" s="10"/>
      <c r="AO63" s="10"/>
      <c r="AP63" s="10"/>
      <c r="AQ63" s="10"/>
      <c r="AR63" s="10"/>
      <c r="AS63" s="10"/>
      <c r="AT63" s="10"/>
      <c r="AU63" s="11"/>
      <c r="AV63" s="13"/>
      <c r="AW63" s="1"/>
      <c r="AX63" s="1"/>
    </row>
    <row r="64" spans="2:50" ht="18" customHeight="1" x14ac:dyDescent="0.2">
      <c r="B64" s="12"/>
      <c r="C64" s="12"/>
      <c r="M64" s="13"/>
      <c r="N64" s="12"/>
      <c r="O64" s="1" t="s">
        <v>69</v>
      </c>
      <c r="U64" s="79"/>
      <c r="V64" s="79"/>
      <c r="W64" s="79"/>
      <c r="X64" s="79"/>
      <c r="Y64" s="79"/>
      <c r="Z64" s="79"/>
      <c r="AA64" s="79"/>
      <c r="AB64" s="79"/>
      <c r="AC64" s="79"/>
      <c r="AD64" s="13"/>
      <c r="AE64" s="12"/>
      <c r="AK64" s="35"/>
      <c r="AM64" s="72" t="s">
        <v>73</v>
      </c>
      <c r="AN64" s="79"/>
      <c r="AO64" s="79"/>
      <c r="AP64" s="79"/>
      <c r="AQ64" s="79"/>
      <c r="AR64" s="79"/>
      <c r="AS64" s="79"/>
      <c r="AT64" s="79"/>
      <c r="AU64" s="13"/>
      <c r="AV64" s="13"/>
      <c r="AX64" s="1"/>
    </row>
    <row r="65" spans="1:60" ht="10.5" customHeight="1" x14ac:dyDescent="0.2">
      <c r="B65" s="12"/>
      <c r="C65" s="12"/>
      <c r="M65" s="13"/>
      <c r="N65" s="12"/>
      <c r="AD65" s="13"/>
      <c r="AE65" s="12"/>
      <c r="AK65" s="35"/>
      <c r="AM65" s="72"/>
      <c r="AU65" s="13"/>
      <c r="AV65" s="13"/>
      <c r="AX65" s="1"/>
    </row>
    <row r="66" spans="1:60" ht="18" customHeight="1" x14ac:dyDescent="0.2">
      <c r="B66" s="12"/>
      <c r="C66" s="12"/>
      <c r="M66" s="13"/>
      <c r="N66" s="12"/>
      <c r="O66" s="1" t="s">
        <v>70</v>
      </c>
      <c r="U66" s="74"/>
      <c r="V66" s="74"/>
      <c r="W66" s="74"/>
      <c r="X66" s="74"/>
      <c r="Y66" s="74"/>
      <c r="Z66" s="74"/>
      <c r="AA66" s="74"/>
      <c r="AB66" s="74"/>
      <c r="AC66" s="74"/>
      <c r="AD66" s="13"/>
      <c r="AE66" s="12"/>
      <c r="AK66" s="35"/>
      <c r="AM66" s="72" t="s">
        <v>72</v>
      </c>
      <c r="AN66" s="79"/>
      <c r="AO66" s="79"/>
      <c r="AP66" s="79"/>
      <c r="AQ66" s="79"/>
      <c r="AR66" s="79"/>
      <c r="AS66" s="79"/>
      <c r="AT66" s="79"/>
      <c r="AU66" s="13"/>
      <c r="AV66" s="13"/>
      <c r="AX66" s="1"/>
    </row>
    <row r="67" spans="1:60" ht="8.25" customHeight="1" x14ac:dyDescent="0.2">
      <c r="B67" s="12"/>
      <c r="C67" s="38"/>
      <c r="D67" s="21"/>
      <c r="E67" s="21"/>
      <c r="F67" s="21"/>
      <c r="G67" s="21"/>
      <c r="H67" s="21"/>
      <c r="I67" s="21"/>
      <c r="J67" s="21"/>
      <c r="K67" s="21"/>
      <c r="L67" s="21"/>
      <c r="M67" s="23"/>
      <c r="N67" s="20"/>
      <c r="O67" s="21"/>
      <c r="P67" s="21"/>
      <c r="Q67" s="21"/>
      <c r="R67" s="21"/>
      <c r="S67" s="21"/>
      <c r="T67" s="21"/>
      <c r="U67" s="21"/>
      <c r="V67" s="21"/>
      <c r="W67" s="21"/>
      <c r="X67" s="21"/>
      <c r="Y67" s="21"/>
      <c r="Z67" s="21"/>
      <c r="AA67" s="21"/>
      <c r="AB67" s="21"/>
      <c r="AC67" s="21"/>
      <c r="AD67" s="23"/>
      <c r="AE67" s="20"/>
      <c r="AF67" s="21"/>
      <c r="AG67" s="21"/>
      <c r="AH67" s="21"/>
      <c r="AI67" s="21"/>
      <c r="AJ67" s="21"/>
      <c r="AK67" s="78"/>
      <c r="AL67" s="21"/>
      <c r="AM67" s="22"/>
      <c r="AN67" s="21"/>
      <c r="AO67" s="21"/>
      <c r="AP67" s="21"/>
      <c r="AQ67" s="21"/>
      <c r="AR67" s="21"/>
      <c r="AS67" s="21"/>
      <c r="AT67" s="21"/>
      <c r="AU67" s="23"/>
      <c r="AV67" s="13"/>
      <c r="AX67" s="1"/>
    </row>
    <row r="68" spans="1:60" ht="9.75" customHeight="1" x14ac:dyDescent="0.2">
      <c r="B68" s="20"/>
      <c r="C68" s="65" t="s">
        <v>93</v>
      </c>
      <c r="D68" s="39"/>
      <c r="E68" s="40"/>
      <c r="F68" s="41"/>
      <c r="G68" s="41"/>
      <c r="H68" s="41"/>
      <c r="I68" s="41"/>
      <c r="J68" s="41"/>
      <c r="K68" s="41"/>
      <c r="L68" s="41"/>
      <c r="M68" s="41"/>
      <c r="N68" s="42"/>
      <c r="O68" s="42"/>
      <c r="P68" s="42"/>
      <c r="Q68" s="42"/>
      <c r="R68" s="42"/>
      <c r="S68" s="42"/>
      <c r="T68" s="42"/>
      <c r="U68" s="42"/>
      <c r="V68" s="42"/>
      <c r="W68" s="42"/>
      <c r="X68" s="42"/>
      <c r="Y68" s="43"/>
      <c r="Z68" s="43"/>
      <c r="AA68" s="43"/>
      <c r="AB68" s="43"/>
      <c r="AC68" s="43"/>
      <c r="AD68" s="43"/>
      <c r="AE68" s="43"/>
      <c r="AF68" s="43"/>
      <c r="AG68" s="43"/>
      <c r="AH68" s="42"/>
      <c r="AI68" s="42"/>
      <c r="AJ68" s="42"/>
      <c r="AK68" s="42"/>
      <c r="AL68" s="42"/>
      <c r="AM68" s="42"/>
      <c r="AN68" s="42"/>
      <c r="AO68" s="42"/>
      <c r="AP68" s="42"/>
      <c r="AQ68" s="21"/>
      <c r="AR68" s="44"/>
      <c r="AS68" s="130"/>
      <c r="AT68" s="130"/>
      <c r="AU68" s="130"/>
      <c r="AV68" s="23"/>
      <c r="AX68" s="1"/>
    </row>
    <row r="69" spans="1:60" ht="18" customHeight="1" x14ac:dyDescent="0.2">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X69" s="1"/>
    </row>
    <row r="70" spans="1:60" ht="18" customHeight="1" x14ac:dyDescent="0.2">
      <c r="BC70" s="45"/>
      <c r="BD70" s="45"/>
      <c r="BE70" s="45"/>
      <c r="BF70" s="45"/>
    </row>
    <row r="71" spans="1:60" ht="6.95" customHeight="1" x14ac:dyDescent="0.2">
      <c r="B71" s="45"/>
      <c r="AV71" s="46"/>
    </row>
    <row r="72" spans="1:60" ht="12" customHeight="1" x14ac:dyDescent="0.2">
      <c r="B72" s="45"/>
      <c r="AV72" s="45"/>
      <c r="AW72" s="47"/>
      <c r="AY72" s="45"/>
      <c r="AZ72" s="45"/>
      <c r="BA72" s="45"/>
      <c r="BB72" s="45"/>
      <c r="BG72" s="45"/>
      <c r="BH72" s="45"/>
    </row>
    <row r="73" spans="1:60" s="45" customFormat="1" ht="12"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2"/>
      <c r="AX73" s="2"/>
      <c r="AY73" s="1"/>
      <c r="AZ73" s="1"/>
      <c r="BA73" s="1"/>
      <c r="BB73" s="1"/>
      <c r="BC73" s="1"/>
      <c r="BD73" s="1"/>
      <c r="BE73" s="1"/>
      <c r="BF73" s="1"/>
      <c r="BG73" s="1"/>
      <c r="BH73" s="1"/>
    </row>
    <row r="74" spans="1:60" ht="12" customHeight="1" x14ac:dyDescent="0.2"/>
    <row r="75" spans="1:60" ht="12" customHeight="1" x14ac:dyDescent="0.2">
      <c r="A75" s="45"/>
    </row>
    <row r="76" spans="1:60" ht="12" customHeight="1" x14ac:dyDescent="0.2">
      <c r="AX76" s="47"/>
    </row>
    <row r="77" spans="1:60" ht="12" customHeight="1" x14ac:dyDescent="0.2"/>
    <row r="78" spans="1:60" ht="12" customHeight="1" x14ac:dyDescent="0.2"/>
    <row r="79" spans="1:60" ht="12" customHeight="1" x14ac:dyDescent="0.2"/>
    <row r="80" spans="1:6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sheetData>
  <sheetProtection selectLockedCells="1"/>
  <mergeCells count="70">
    <mergeCell ref="H62:I62"/>
    <mergeCell ref="H56:I56"/>
    <mergeCell ref="AS68:AU68"/>
    <mergeCell ref="AA64:AC64"/>
    <mergeCell ref="H57:I57"/>
    <mergeCell ref="H58:I58"/>
    <mergeCell ref="H59:I59"/>
    <mergeCell ref="H60:I60"/>
    <mergeCell ref="H61:I61"/>
    <mergeCell ref="AN55:AP55"/>
    <mergeCell ref="AN56:AP56"/>
    <mergeCell ref="AN57:AP57"/>
    <mergeCell ref="AN58:AP58"/>
    <mergeCell ref="M44:AK44"/>
    <mergeCell ref="W46:X46"/>
    <mergeCell ref="AA47:AC47"/>
    <mergeCell ref="AN54:AP54"/>
    <mergeCell ref="AA48:AC48"/>
    <mergeCell ref="AN52:AP52"/>
    <mergeCell ref="AN53:AP53"/>
    <mergeCell ref="N41:O41"/>
    <mergeCell ref="AR41:AT41"/>
    <mergeCell ref="AN42:AP42"/>
    <mergeCell ref="AR42:AT42"/>
    <mergeCell ref="O43:P43"/>
    <mergeCell ref="AN43:AP43"/>
    <mergeCell ref="AR43:AT43"/>
    <mergeCell ref="AN41:AP41"/>
    <mergeCell ref="T33:U33"/>
    <mergeCell ref="T35:U35"/>
    <mergeCell ref="T36:U36"/>
    <mergeCell ref="T37:U37"/>
    <mergeCell ref="T38:U38"/>
    <mergeCell ref="J20:P20"/>
    <mergeCell ref="S22:T22"/>
    <mergeCell ref="O23:P23"/>
    <mergeCell ref="O24:P24"/>
    <mergeCell ref="M32:N32"/>
    <mergeCell ref="K14:U14"/>
    <mergeCell ref="AA14:AR14"/>
    <mergeCell ref="K15:U15"/>
    <mergeCell ref="AQ15:AR15"/>
    <mergeCell ref="O18:W18"/>
    <mergeCell ref="AN66:AT66"/>
    <mergeCell ref="AN64:AT64"/>
    <mergeCell ref="AP3:AU3"/>
    <mergeCell ref="H4:AO4"/>
    <mergeCell ref="AP4:AU4"/>
    <mergeCell ref="H5:AO6"/>
    <mergeCell ref="AP5:AR5"/>
    <mergeCell ref="AS5:AU5"/>
    <mergeCell ref="AP6:AV6"/>
    <mergeCell ref="H9:AO9"/>
    <mergeCell ref="K11:Q11"/>
    <mergeCell ref="K12:U12"/>
    <mergeCell ref="AH12:AR12"/>
    <mergeCell ref="K13:U13"/>
    <mergeCell ref="AA13:AR13"/>
    <mergeCell ref="T34:U34"/>
    <mergeCell ref="U64:Z64"/>
    <mergeCell ref="AN48:AP48"/>
    <mergeCell ref="AR48:AT48"/>
    <mergeCell ref="AN49:AP49"/>
    <mergeCell ref="AN50:AP50"/>
    <mergeCell ref="AR49:AT49"/>
    <mergeCell ref="AR50:AT50"/>
    <mergeCell ref="AN51:AP51"/>
    <mergeCell ref="AR51:AT51"/>
    <mergeCell ref="AR52:AT52"/>
    <mergeCell ref="AR53:AT53"/>
  </mergeCells>
  <printOptions horizontalCentered="1"/>
  <pageMargins left="0" right="0" top="0.78740157480314965" bottom="0" header="0" footer="0"/>
  <pageSetup paperSize="9" scale="72" orientation="portrait" r:id="rId1"/>
  <headerFooter alignWithMargins="0"/>
  <rowBreaks count="1" manualBreakCount="1">
    <brk id="68"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18</xdr:row>
                    <xdr:rowOff>19050</xdr:rowOff>
                  </from>
                  <to>
                    <xdr:col>9</xdr:col>
                    <xdr:colOff>66675</xdr:colOff>
                    <xdr:row>19</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57150</xdr:colOff>
                    <xdr:row>18</xdr:row>
                    <xdr:rowOff>19050</xdr:rowOff>
                  </from>
                  <to>
                    <xdr:col>14</xdr:col>
                    <xdr:colOff>66675</xdr:colOff>
                    <xdr:row>19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76200</xdr:colOff>
                    <xdr:row>18</xdr:row>
                    <xdr:rowOff>19050</xdr:rowOff>
                  </from>
                  <to>
                    <xdr:col>23</xdr:col>
                    <xdr:colOff>9525</xdr:colOff>
                    <xdr:row>19</xdr:row>
                    <xdr:rowOff>9525</xdr:rowOff>
                  </to>
                </anchor>
              </controlPr>
            </control>
          </mc:Choice>
        </mc:AlternateContent>
        <mc:AlternateContent xmlns:mc="http://schemas.openxmlformats.org/markup-compatibility/2006">
          <mc:Choice Requires="x14">
            <control shapeId="1028" r:id="rId7" name="Drop Down 4">
              <controlPr defaultSize="0" autoLine="0" autoPict="0">
                <anchor moveWithCells="1">
                  <from>
                    <xdr:col>9</xdr:col>
                    <xdr:colOff>152400</xdr:colOff>
                    <xdr:row>20</xdr:row>
                    <xdr:rowOff>38100</xdr:rowOff>
                  </from>
                  <to>
                    <xdr:col>12</xdr:col>
                    <xdr:colOff>152400</xdr:colOff>
                    <xdr:row>21</xdr:row>
                    <xdr:rowOff>9525</xdr:rowOff>
                  </to>
                </anchor>
              </controlPr>
            </control>
          </mc:Choice>
        </mc:AlternateContent>
        <mc:AlternateContent xmlns:mc="http://schemas.openxmlformats.org/markup-compatibility/2006">
          <mc:Choice Requires="x14">
            <control shapeId="1029" r:id="rId8" name="Drop Down 5">
              <controlPr defaultSize="0" autoLine="0" autoPict="0">
                <anchor moveWithCells="1">
                  <from>
                    <xdr:col>26</xdr:col>
                    <xdr:colOff>0</xdr:colOff>
                    <xdr:row>14</xdr:row>
                    <xdr:rowOff>0</xdr:rowOff>
                  </from>
                  <to>
                    <xdr:col>33</xdr:col>
                    <xdr:colOff>19050</xdr:colOff>
                    <xdr:row>14</xdr:row>
                    <xdr:rowOff>200025</xdr:rowOff>
                  </to>
                </anchor>
              </controlPr>
            </control>
          </mc:Choice>
        </mc:AlternateContent>
        <mc:AlternateContent xmlns:mc="http://schemas.openxmlformats.org/markup-compatibility/2006">
          <mc:Choice Requires="x14">
            <control shapeId="1030" r:id="rId9" name="Drop Down 6">
              <controlPr defaultSize="0" autoLine="0" autoPict="0">
                <anchor moveWithCells="1">
                  <from>
                    <xdr:col>9</xdr:col>
                    <xdr:colOff>152400</xdr:colOff>
                    <xdr:row>21</xdr:row>
                    <xdr:rowOff>38100</xdr:rowOff>
                  </from>
                  <to>
                    <xdr:col>14</xdr:col>
                    <xdr:colOff>142875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Ess press PE</vt:lpstr>
      <vt:lpstr>Tabelle1</vt:lpstr>
      <vt:lpstr>'Ess press PE'!Druckbereich</vt:lpstr>
    </vt:vector>
  </TitlesOfParts>
  <Company>Ville de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eaux0061</dc:creator>
  <cp:lastModifiedBy>Michael Gressmann - VKR</cp:lastModifiedBy>
  <cp:lastPrinted>2025-04-10T08:18:46Z</cp:lastPrinted>
  <dcterms:created xsi:type="dcterms:W3CDTF">2012-03-27T15:27:15Z</dcterms:created>
  <dcterms:modified xsi:type="dcterms:W3CDTF">2025-04-10T08:24:49Z</dcterms:modified>
</cp:coreProperties>
</file>